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citacao\LICITAÇÃO 2020\ANEXOS TOMADA DE PREÇOS 01-2020\"/>
    </mc:Choice>
  </mc:AlternateContent>
  <xr:revisionPtr revIDLastSave="0" documentId="13_ncr:1_{61650B67-CAA4-4488-962A-B629500901BD}" xr6:coauthVersionLast="36" xr6:coauthVersionMax="36" xr10:uidLastSave="{00000000-0000-0000-0000-000000000000}"/>
  <bookViews>
    <workbookView xWindow="0" yWindow="0" windowWidth="20490" windowHeight="7545" xr2:uid="{B0AC7758-DE8A-40C8-9517-D4BC47917920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C26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C25" i="1" s="1"/>
  <c r="B8" i="1"/>
  <c r="D6" i="1"/>
  <c r="B6" i="1"/>
  <c r="D5" i="1"/>
  <c r="B5" i="1"/>
  <c r="A5" i="1"/>
  <c r="B4" i="1"/>
  <c r="A4" i="1"/>
  <c r="B3" i="1"/>
  <c r="A3" i="1"/>
  <c r="D22" i="1" l="1"/>
  <c r="D21" i="1"/>
  <c r="D17" i="1"/>
  <c r="D13" i="1"/>
  <c r="D9" i="1"/>
  <c r="C27" i="1"/>
  <c r="G27" i="1" s="1"/>
  <c r="D14" i="1"/>
  <c r="D16" i="1"/>
  <c r="D18" i="1"/>
  <c r="D20" i="1"/>
  <c r="D24" i="1"/>
  <c r="D12" i="1"/>
  <c r="D10" i="1"/>
  <c r="D11" i="1"/>
  <c r="D15" i="1"/>
  <c r="D19" i="1"/>
  <c r="D23" i="1"/>
  <c r="D8" i="1"/>
  <c r="D25" i="1" l="1"/>
</calcChain>
</file>

<file path=xl/sharedStrings.xml><?xml version="1.0" encoding="utf-8"?>
<sst xmlns="http://schemas.openxmlformats.org/spreadsheetml/2006/main" count="30" uniqueCount="30">
  <si>
    <t>ORÇAMENTO SINTÉTICO</t>
  </si>
  <si>
    <t>DATA BASE</t>
  </si>
  <si>
    <t xml:space="preserve"> IMPRESSÃO</t>
  </si>
  <si>
    <t>RESPONSÁVEL TÉCNICO</t>
  </si>
  <si>
    <t>CREA</t>
  </si>
  <si>
    <t>ITEM</t>
  </si>
  <si>
    <t>DESCRIÇÃO DOS SERVIÇOS</t>
  </si>
  <si>
    <t xml:space="preserve"> PREÇO TOTAL R$</t>
  </si>
  <si>
    <t xml:space="preserve">  ( % )</t>
  </si>
  <si>
    <t>01.01.000</t>
  </si>
  <si>
    <t>01.02.000</t>
  </si>
  <si>
    <t>02.01.000</t>
  </si>
  <si>
    <t>02.02.000</t>
  </si>
  <si>
    <t>02.03.000</t>
  </si>
  <si>
    <t>02.04.000</t>
  </si>
  <si>
    <t>02.05.000</t>
  </si>
  <si>
    <t>02.06.000</t>
  </si>
  <si>
    <t>02.07.000</t>
  </si>
  <si>
    <t>02.08.000</t>
  </si>
  <si>
    <t>03.01.000</t>
  </si>
  <si>
    <t>03.02.000</t>
  </si>
  <si>
    <t>03.03.000</t>
  </si>
  <si>
    <t>03.04.000</t>
  </si>
  <si>
    <t>03.05.000</t>
  </si>
  <si>
    <t>03.06.000</t>
  </si>
  <si>
    <t>04.01.000</t>
  </si>
  <si>
    <t xml:space="preserve">SUB-TOTAL </t>
  </si>
  <si>
    <t>BDI</t>
  </si>
  <si>
    <t>VERIFICA</t>
  </si>
  <si>
    <t>PREÇO TOTAL GLOBAL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</si>
</sst>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\,\ d&quot; de &quot;mmmm&quot; de &quot;yyyy"/>
    <numFmt numFmtId="165" formatCode="mmmm\-yy"/>
    <numFmt numFmtId="166" formatCode="m/d/yy"/>
    <numFmt numFmtId="167" formatCode="&quot; R$ &quot;* #,##0.00\ ;&quot; R$ &quot;* \(#,##0.00\);&quot; R$ &quot;* \-#\ ;@\ 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</font>
    <font>
      <b/>
      <sz val="15"/>
      <color theme="1"/>
      <name val="Arial Black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A933"/>
        <bgColor rgb="FF00A933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Alignmen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6" fontId="3" fillId="2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left" vertical="center" wrapText="1"/>
    </xf>
    <xf numFmtId="40" fontId="3" fillId="0" borderId="10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2" fontId="6" fillId="0" borderId="10" xfId="0" applyNumberFormat="1" applyFont="1" applyBorder="1" applyAlignment="1">
      <alignment vertical="center" wrapText="1"/>
    </xf>
    <xf numFmtId="10" fontId="6" fillId="0" borderId="8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0" fontId="6" fillId="0" borderId="15" xfId="0" applyNumberFormat="1" applyFont="1" applyBorder="1" applyAlignment="1">
      <alignment horizontal="right" vertical="center" wrapText="1"/>
    </xf>
    <xf numFmtId="167" fontId="3" fillId="3" borderId="10" xfId="0" applyNumberFormat="1" applyFont="1" applyFill="1" applyBorder="1" applyAlignment="1">
      <alignment horizontal="right" vertical="center" wrapText="1"/>
    </xf>
    <xf numFmtId="40" fontId="0" fillId="0" borderId="0" xfId="0" applyNumberFormat="1" applyFont="1" applyAlignment="1"/>
    <xf numFmtId="10" fontId="3" fillId="3" borderId="10" xfId="0" applyNumberFormat="1" applyFont="1" applyFill="1" applyBorder="1" applyAlignment="1">
      <alignment horizontal="right" vertical="center" wrapText="1"/>
    </xf>
    <xf numFmtId="4" fontId="3" fillId="3" borderId="20" xfId="0" applyNumberFormat="1" applyFont="1" applyFill="1" applyBorder="1" applyAlignment="1">
      <alignment horizontal="right" vertical="center" wrapText="1"/>
    </xf>
    <xf numFmtId="40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167" fontId="6" fillId="0" borderId="25" xfId="0" applyNumberFormat="1" applyFont="1" applyBorder="1" applyAlignment="1">
      <alignment horizontal="right" vertical="center" wrapText="1"/>
    </xf>
    <xf numFmtId="10" fontId="6" fillId="0" borderId="2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right" vertical="center" wrapText="1"/>
    </xf>
    <xf numFmtId="0" fontId="3" fillId="3" borderId="23" xfId="0" applyFont="1" applyFill="1" applyBorder="1" applyAlignment="1">
      <alignment horizontal="right" vertical="center" wrapText="1"/>
    </xf>
    <xf numFmtId="10" fontId="3" fillId="3" borderId="24" xfId="0" applyNumberFormat="1" applyFont="1" applyFill="1" applyBorder="1" applyAlignment="1">
      <alignment horizontal="center" vertical="center" wrapText="1"/>
    </xf>
    <xf numFmtId="10" fontId="3" fillId="3" borderId="17" xfId="0" applyNumberFormat="1" applyFont="1" applyFill="1" applyBorder="1" applyAlignment="1">
      <alignment horizontal="center" vertical="center" wrapText="1"/>
    </xf>
    <xf numFmtId="10" fontId="3" fillId="3" borderId="21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citacao/LICITA&#199;&#195;O%202020/C&#243;pia%20de%20Or&#231;amento.Base.12.2019%20-%20Guarita%20Camara%20Vereadores%20-%20PROPONENTES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- ANALÍTICO"/>
      <sheetName val="II - SINTÉTICO"/>
      <sheetName val="III - CRONOGRAMA"/>
      <sheetName val="IV - BDI"/>
    </sheetNames>
    <sheetDataSet>
      <sheetData sheetId="0">
        <row r="2">
          <cell r="H2">
            <v>0.215</v>
          </cell>
        </row>
        <row r="3">
          <cell r="A3" t="str">
            <v>DESCRIÇÃO</v>
          </cell>
          <cell r="B3" t="str">
            <v>GUARITA</v>
          </cell>
          <cell r="E3" t="str">
            <v>ENG. EDIRLEY PERES MACHADO</v>
          </cell>
          <cell r="H3">
            <v>54957.794940027903</v>
          </cell>
        </row>
        <row r="4">
          <cell r="A4" t="str">
            <v>LOCAL</v>
          </cell>
          <cell r="B4" t="str">
            <v>CÂMARA DE VEREADORES</v>
          </cell>
          <cell r="E4" t="str">
            <v>PR 19.677/D</v>
          </cell>
        </row>
        <row r="5">
          <cell r="A5" t="str">
            <v>PROCESSO</v>
          </cell>
          <cell r="B5" t="str">
            <v>16213/2019</v>
          </cell>
        </row>
        <row r="7">
          <cell r="B7" t="str">
            <v>01.00.000</v>
          </cell>
          <cell r="C7" t="str">
            <v>MÓDULO - I  (CANTEIRO)</v>
          </cell>
          <cell r="G7" t="str">
            <v xml:space="preserve">PREENCHER  </v>
          </cell>
          <cell r="H7">
            <v>2114.0972675399998</v>
          </cell>
        </row>
        <row r="8">
          <cell r="B8" t="str">
            <v>01.01.000</v>
          </cell>
          <cell r="C8" t="str">
            <v>SERVIÇOS PRELIMINARES</v>
          </cell>
          <cell r="H8">
            <v>874.86980000000005</v>
          </cell>
        </row>
        <row r="9">
          <cell r="B9" t="str">
            <v>01.01.100</v>
          </cell>
          <cell r="C9" t="str">
            <v>PREPARAÇÃO DO TERRENO - ELEMENTOS NATURAIS</v>
          </cell>
          <cell r="H9">
            <v>438.78980000000001</v>
          </cell>
        </row>
        <row r="10">
          <cell r="B10" t="str">
            <v>01.01.101</v>
          </cell>
          <cell r="C10" t="str">
            <v>RETIRADA DE GRAMA EM PLACAS</v>
          </cell>
          <cell r="E10" t="str">
            <v>M2</v>
          </cell>
          <cell r="F10">
            <v>59.47</v>
          </cell>
          <cell r="G10" t="str">
            <v>4,34</v>
          </cell>
          <cell r="H10">
            <v>258.09980000000002</v>
          </cell>
        </row>
        <row r="11">
          <cell r="B11" t="str">
            <v>01.01.102</v>
          </cell>
          <cell r="C11" t="str">
            <v>CORTE RASO E RECORTE DE ÁRVORE COM DIÂMETRO DE TRONCO MAIOR OU IGUAL A 0,20 M E MENOR QUE 0,40 M.AF_05/2018</v>
          </cell>
          <cell r="E11" t="str">
            <v>UN</v>
          </cell>
          <cell r="F11">
            <v>3</v>
          </cell>
          <cell r="G11" t="str">
            <v>60,23</v>
          </cell>
          <cell r="H11">
            <v>180.69</v>
          </cell>
        </row>
        <row r="12">
          <cell r="B12" t="str">
            <v>01.01.200</v>
          </cell>
          <cell r="C12" t="str">
            <v>PREPARAÇÃO DO TERRENO - ELEMENTOS ARTIFICIAIS</v>
          </cell>
          <cell r="H12">
            <v>436.08</v>
          </cell>
        </row>
        <row r="13">
          <cell r="B13" t="str">
            <v>01.01.201</v>
          </cell>
          <cell r="C13" t="str">
            <v>DEMOLIÇÃO DE PAVIMENTO INTERTRAVADO, DE FORMA MANUAL, COM REAPROVEITAMENTO. AF_12/2017</v>
          </cell>
          <cell r="E13" t="str">
            <v>M2</v>
          </cell>
          <cell r="F13">
            <v>36.799999999999997</v>
          </cell>
          <cell r="G13" t="str">
            <v>11,85</v>
          </cell>
          <cell r="H13">
            <v>436.08</v>
          </cell>
        </row>
        <row r="14">
          <cell r="B14" t="str">
            <v>01.02.000</v>
          </cell>
          <cell r="C14" t="str">
            <v>INSTALAÇÕES DE CANTEIRO</v>
          </cell>
          <cell r="H14">
            <v>1239.2274675399999</v>
          </cell>
        </row>
        <row r="15">
          <cell r="B15" t="str">
            <v>01.02.100</v>
          </cell>
          <cell r="C15" t="str">
            <v>PLACA DA OBRA (IDENTIFICAÇÃO CORPO TÉCNICO E DADOS DA OBRA)</v>
          </cell>
          <cell r="H15">
            <v>714.82</v>
          </cell>
        </row>
        <row r="16">
          <cell r="B16" t="str">
            <v>01.02.101</v>
          </cell>
          <cell r="C16" t="str">
            <v>PLACA DE OBRA EM CHAPA DE ACO GALVANIZADO</v>
          </cell>
          <cell r="E16" t="str">
            <v>M2</v>
          </cell>
          <cell r="F16">
            <v>2</v>
          </cell>
          <cell r="G16" t="str">
            <v>357,41</v>
          </cell>
          <cell r="H16">
            <v>714.82</v>
          </cell>
        </row>
        <row r="17">
          <cell r="B17" t="str">
            <v>01.02.200</v>
          </cell>
          <cell r="C17" t="str">
            <v xml:space="preserve">TAPUMES </v>
          </cell>
          <cell r="H17">
            <v>524.40746753999997</v>
          </cell>
        </row>
        <row r="18">
          <cell r="B18" t="str">
            <v>01.02.201</v>
          </cell>
          <cell r="C18" t="str">
            <v>TAPUME DE CHAPA DE MADEIRA COMPENSADA, E= 6MM, COM PINTURA A CAL E REAPROVEITAMENTO DE 1X</v>
          </cell>
          <cell r="E18" t="str">
            <v>M2</v>
          </cell>
          <cell r="F18">
            <v>20</v>
          </cell>
          <cell r="G18">
            <v>26.220373377000001</v>
          </cell>
          <cell r="H18">
            <v>524.40746753999997</v>
          </cell>
        </row>
        <row r="19">
          <cell r="B19" t="str">
            <v>02.00.000</v>
          </cell>
          <cell r="C19" t="str">
            <v xml:space="preserve">MÓDULO - II  (EDIFICAÇÃO) </v>
          </cell>
          <cell r="H19">
            <v>28871.10216432</v>
          </cell>
        </row>
        <row r="20">
          <cell r="B20" t="str">
            <v>02.01.000</v>
          </cell>
          <cell r="C20" t="str">
            <v>OBRA BRUTA - INFRA ESTRUTURA</v>
          </cell>
          <cell r="H20">
            <v>8281.5569643199997</v>
          </cell>
        </row>
        <row r="21">
          <cell r="B21" t="str">
            <v>02.01.100</v>
          </cell>
          <cell r="C21" t="str">
            <v>LOCAÇÃO DA OBRA</v>
          </cell>
          <cell r="H21">
            <v>555.52</v>
          </cell>
        </row>
        <row r="22">
          <cell r="B22" t="str">
            <v>02.01.101</v>
          </cell>
          <cell r="C22" t="str">
            <v>LOCACAO CONVENCIONAL DE OBRA, UTILIZANDO GABARITO DE TÁBUAS CORRIDAS PONTALETADAS A CADA 2,00M -  2 UTILIZAÇÕES. AF_10/2018</v>
          </cell>
          <cell r="E22" t="str">
            <v>M</v>
          </cell>
          <cell r="F22">
            <v>14</v>
          </cell>
          <cell r="G22" t="str">
            <v>39,68</v>
          </cell>
          <cell r="H22">
            <v>555.52</v>
          </cell>
        </row>
        <row r="23">
          <cell r="B23" t="str">
            <v>02.01.200</v>
          </cell>
          <cell r="C23" t="str">
            <v>ESTRUTURAS DE CONCRETO</v>
          </cell>
          <cell r="H23">
            <v>5131.4425643200002</v>
          </cell>
        </row>
        <row r="24">
          <cell r="B24" t="str">
            <v>02.01.201</v>
          </cell>
          <cell r="C24" t="str">
            <v>(COMPOSIÇÃO REPRESENTATIVA) EXECUÇÃO DE ESTRUTURAS DE CONCRETO ARMADO, PARA EDIFICAÇÃO INSTITUCIONAL TÉRREA, FCK = 25 MPA. AF_01/2017</v>
          </cell>
          <cell r="D24" t="str">
            <v>BALDRAME – PILARES – LAJE – CINTA AMARRAÇÃO</v>
          </cell>
          <cell r="E24" t="str">
            <v>M3</v>
          </cell>
          <cell r="F24">
            <v>2.72</v>
          </cell>
          <cell r="G24">
            <v>1437.2215309999999</v>
          </cell>
          <cell r="H24">
            <v>3909.2425643199999</v>
          </cell>
        </row>
        <row r="25">
          <cell r="B25" t="str">
            <v>02.01.201</v>
          </cell>
          <cell r="C25" t="str">
            <v>ESTACA BROCA DE CONCRETO, DIÃMETRO DE 25 CM, PROFUNDIDADE DE ATÉ 3 M, ESCAVAÇÃO MANUAL COM TRADO CONCHA, NÃO ARMADA. AF_03/2018</v>
          </cell>
          <cell r="E25" t="str">
            <v>M</v>
          </cell>
          <cell r="F25">
            <v>18</v>
          </cell>
          <cell r="G25" t="str">
            <v>67,90</v>
          </cell>
          <cell r="H25">
            <v>1222.2</v>
          </cell>
        </row>
        <row r="26">
          <cell r="B26" t="str">
            <v>02.01.300</v>
          </cell>
          <cell r="C26" t="str">
            <v>VERGAS E CONTRA VERGAS</v>
          </cell>
          <cell r="H26">
            <v>492.31139999999999</v>
          </cell>
        </row>
        <row r="27">
          <cell r="B27" t="str">
            <v>02.01.301</v>
          </cell>
          <cell r="C27" t="str">
            <v>VERGA PRÉ-MOLDADA PARA JANELAS COM MAIS DE 1,5 M DE VÃO. AF_03/2016</v>
          </cell>
          <cell r="E27" t="str">
            <v>M</v>
          </cell>
          <cell r="F27">
            <v>7.42</v>
          </cell>
          <cell r="G27" t="str">
            <v>31,43</v>
          </cell>
          <cell r="H27">
            <v>233.2106</v>
          </cell>
        </row>
        <row r="28">
          <cell r="B28" t="str">
            <v>02.01.302</v>
          </cell>
          <cell r="C28" t="str">
            <v>VERGA PRÉ-MOLDADA PARA PORTAS COM ATÉ 1,5 M DE VÃO. AF_03/2016</v>
          </cell>
          <cell r="E28" t="str">
            <v>M</v>
          </cell>
          <cell r="F28">
            <v>2.1</v>
          </cell>
          <cell r="G28" t="str">
            <v>19,36</v>
          </cell>
          <cell r="H28">
            <v>40.655999999999999</v>
          </cell>
        </row>
        <row r="29">
          <cell r="B29" t="str">
            <v>02.01.303</v>
          </cell>
          <cell r="C29" t="str">
            <v>CONTRAVERGA PRÉ-MOLDADA PARA VÃOS DE MAIS DE 1,5 M DE COMPRIMENTO. AF_03/2016</v>
          </cell>
          <cell r="E29" t="str">
            <v>M</v>
          </cell>
          <cell r="F29">
            <v>7.42</v>
          </cell>
          <cell r="G29" t="str">
            <v>29,44</v>
          </cell>
          <cell r="H29">
            <v>218.44479999999999</v>
          </cell>
        </row>
        <row r="30">
          <cell r="B30" t="str">
            <v>02.01.400</v>
          </cell>
          <cell r="C30" t="str">
            <v>ALVENARIA DE FECHAMENTO</v>
          </cell>
          <cell r="H30">
            <v>2102.2829999999999</v>
          </cell>
        </row>
        <row r="31">
          <cell r="B31" t="str">
            <v>02.01.401</v>
          </cell>
          <cell r="C31" t="str">
            <v>ALVENARIA DE VEDAÇÃO DE BLOCOS CERÂMICOS FURADOS NA VERTICAL DE 9X19X39CM (ESPESSURA 9CM) DE PAREDES COM ÁREA LÍQUIDA MENOR QUE 6M² COM VÃOS E ARGAMASSA DE ASSENTAMENTO COM PREPARO EM BETONEIRA. AF_06/2014</v>
          </cell>
          <cell r="D31" t="str">
            <v>PAREDES+PLATIBANDA</v>
          </cell>
          <cell r="E31" t="str">
            <v>M2</v>
          </cell>
          <cell r="F31">
            <v>49.05</v>
          </cell>
          <cell r="G31" t="str">
            <v>42,86</v>
          </cell>
          <cell r="H31">
            <v>2102.2829999999999</v>
          </cell>
        </row>
        <row r="32">
          <cell r="B32" t="str">
            <v>02.02.000</v>
          </cell>
          <cell r="C32" t="str">
            <v>OBRA BRUTA – COBERTURA</v>
          </cell>
          <cell r="H32">
            <v>2093.5637999999999</v>
          </cell>
        </row>
        <row r="33">
          <cell r="B33" t="str">
            <v>02.02.100</v>
          </cell>
          <cell r="C33" t="str">
            <v>ESTRUTURA – MADEIRAMENTO</v>
          </cell>
          <cell r="H33">
            <v>726.69870000000003</v>
          </cell>
        </row>
        <row r="34">
          <cell r="B34" t="str">
            <v>02.02.101</v>
          </cell>
          <cell r="C34" t="str">
            <v>FABRICAÇÃO E INSTALAÇÃO DE ESTRUTURA PONTALETADA DE MADEIRA NÃO APARELHADA PARA TELHADOS COM ATÉ 2 ÁGUAS E PARA TELHA ONDULADA DE FIBROCIMENTO, METÁLICA, PLÁSTICA OU TERMOACÚSTICA, INCLUSO TRANSPORTE VERTICAL. AF_12/2015</v>
          </cell>
          <cell r="E34" t="str">
            <v>M2</v>
          </cell>
          <cell r="F34">
            <v>22.23</v>
          </cell>
          <cell r="G34" t="str">
            <v>16,68</v>
          </cell>
          <cell r="H34">
            <v>370.79640000000001</v>
          </cell>
        </row>
        <row r="35">
          <cell r="B35" t="str">
            <v>02.02.102</v>
          </cell>
          <cell r="C35" t="str">
            <v>TRAMA DE MADEIRA COMPOSTA POR TERÇAS PARA TELHADOS DE ATÉ 2 ÁGUAS PARA TELHA ONDULADA DE FIBROCIMENTO, METÁLICA, PLÁSTICA OU TERMOACÚSTICA, INCLUSO TRANSPORTE VERTICAL. AF_07/2019</v>
          </cell>
          <cell r="E35" t="str">
            <v>M2</v>
          </cell>
          <cell r="F35">
            <v>22.23</v>
          </cell>
          <cell r="G35" t="str">
            <v>16,01</v>
          </cell>
          <cell r="H35">
            <v>355.90230000000003</v>
          </cell>
        </row>
        <row r="36">
          <cell r="B36" t="str">
            <v>02.02.200</v>
          </cell>
          <cell r="C36" t="str">
            <v>TELHAMENTO</v>
          </cell>
          <cell r="H36">
            <v>755.15309999999999</v>
          </cell>
        </row>
        <row r="37">
          <cell r="B37" t="str">
            <v>02.02.201</v>
          </cell>
          <cell r="C37" t="str">
            <v>TELHAMENTO COM TELHA ONDULADA DE FIBROCIMENTO E = 6 MM, COM RECOBRIMENTO LATERAL DE 1 1/4 DE ONDA PARA TELHADO COM INCLINAÇÃO MÁXIMA DE 10°, COM ATÉ 2 ÁGUAS, INCLUSO IÇAMENTO. AF_07/2019</v>
          </cell>
          <cell r="E37" t="str">
            <v>M2</v>
          </cell>
          <cell r="F37">
            <v>22.23</v>
          </cell>
          <cell r="G37" t="str">
            <v>33,97</v>
          </cell>
          <cell r="H37">
            <v>755.15309999999999</v>
          </cell>
        </row>
        <row r="38">
          <cell r="B38" t="str">
            <v>02.02.300</v>
          </cell>
          <cell r="C38" t="str">
            <v>ACABAMENTOS E ACESSÓRIOS</v>
          </cell>
          <cell r="H38">
            <v>611.71199999999999</v>
          </cell>
        </row>
        <row r="39">
          <cell r="B39" t="str">
            <v>02.02.301</v>
          </cell>
          <cell r="C39" t="str">
            <v>RUFO EM CHAPA DE AÇO GALVANIZADO NÚMERO 24, CORTE DE 25 CM, INCLUSO TRANSPORTE VERTICAL. AF_07/2019</v>
          </cell>
          <cell r="E39" t="str">
            <v>M</v>
          </cell>
          <cell r="F39">
            <v>19.2</v>
          </cell>
          <cell r="G39" t="str">
            <v>31,86</v>
          </cell>
          <cell r="H39">
            <v>611.71199999999999</v>
          </cell>
        </row>
        <row r="40">
          <cell r="B40" t="str">
            <v>02.03.000</v>
          </cell>
          <cell r="C40" t="str">
            <v>ACABAMENTOS – ESQUADRIAS</v>
          </cell>
          <cell r="H40">
            <v>3674.1043</v>
          </cell>
        </row>
        <row r="41">
          <cell r="B41" t="str">
            <v>02.03.100</v>
          </cell>
          <cell r="C41" t="str">
            <v>PORTAS E JANELAS</v>
          </cell>
          <cell r="H41">
            <v>2885.3008</v>
          </cell>
        </row>
        <row r="42">
          <cell r="B42" t="str">
            <v>02.03.101</v>
          </cell>
          <cell r="C42" t="str">
            <v>JANELA DE ALUMÍNIO TIPO MAXIM-AR, COM VIDROS, BATENTE E FERRAGENS. EXCLUSIVE ALIZAR, ACABAMENTO E CONTRAMARCO. FORNECIMENTO E INSTALAÇÃO. AF_12/2019</v>
          </cell>
          <cell r="E42" t="str">
            <v>M2</v>
          </cell>
          <cell r="F42">
            <v>0.64</v>
          </cell>
          <cell r="G42" t="str">
            <v>364,37</v>
          </cell>
          <cell r="H42">
            <v>233.1968</v>
          </cell>
        </row>
        <row r="43">
          <cell r="B43" t="str">
            <v>02.03.102</v>
          </cell>
          <cell r="C43" t="str">
            <v>JANELA DE ALUMÍNIO DE CORRER COM 2 FOLHAS PARA VIDROS, COM VIDROS, BATENTE, ACABAMENTO COM ACETATO OU BRILHANTE E FERRAGENS. EXCLUSIVE ALIZAR E CONTRAMARCO. FORNECIMENTO E INSTALAÇÃO. AF_12/2019</v>
          </cell>
          <cell r="E43" t="str">
            <v>M2</v>
          </cell>
          <cell r="F43">
            <v>5.4</v>
          </cell>
          <cell r="G43" t="str">
            <v>222,56</v>
          </cell>
          <cell r="H43">
            <v>1201.8240000000001</v>
          </cell>
        </row>
        <row r="44">
          <cell r="B44" t="str">
            <v>02.03.103</v>
          </cell>
          <cell r="C44" t="str">
            <v>KIT DE PORTA DE MADEIRA PARA PINTURA, SEMI-OCA (LEVE OU MÉDIA), PADRÃO MÉDIO, 70X210CM, ESPESSURA DE 3,5CM, ITENS INCLUSOS: DOBRADIÇAS, MONTAGEM E INSTALAÇÃO DO BATENTE, SEM FECHADURA - FORNECIMENTO E INSTALAÇÃO. AF_12/2019</v>
          </cell>
          <cell r="E44" t="str">
            <v>UN</v>
          </cell>
          <cell r="F44">
            <v>1</v>
          </cell>
          <cell r="G44" t="str">
            <v>679,35</v>
          </cell>
          <cell r="H44">
            <v>679.35</v>
          </cell>
        </row>
        <row r="45">
          <cell r="B45" t="str">
            <v>02.03.104</v>
          </cell>
          <cell r="C45" t="str">
            <v>KIT DE PORTA DE MADEIRA PARA PINTURA, SEMI-OCA (LEVE OU MÉDIA), PADRÃO MÉDIO, 80X210CM, ESPESSURA DE 3,5CM, ITENS INCLUSOS: DOBRADIÇAS, MONTAGEM E INSTALAÇÃO DO BATENTE, SEM FECHADURA - FORNECIMENTO E INSTALAÇÃO. AF_12/2019</v>
          </cell>
          <cell r="E45" t="str">
            <v>UN</v>
          </cell>
          <cell r="F45">
            <v>1</v>
          </cell>
          <cell r="G45" t="str">
            <v>677,93</v>
          </cell>
          <cell r="H45">
            <v>677.93</v>
          </cell>
        </row>
        <row r="46">
          <cell r="B46" t="str">
            <v>02.03.104</v>
          </cell>
          <cell r="C46" t="str">
            <v>ALCAPAO EM FERRO 60X60CM, INCLUSO FERRAGENS</v>
          </cell>
          <cell r="E46" t="str">
            <v>UN</v>
          </cell>
          <cell r="F46">
            <v>1</v>
          </cell>
          <cell r="G46" t="str">
            <v>93,00</v>
          </cell>
          <cell r="H46">
            <v>93</v>
          </cell>
        </row>
        <row r="47">
          <cell r="B47" t="str">
            <v>02.03.200</v>
          </cell>
          <cell r="C47" t="str">
            <v>FERRAGENS</v>
          </cell>
          <cell r="H47">
            <v>178.41</v>
          </cell>
        </row>
        <row r="48">
          <cell r="B48" t="str">
            <v>02.03.201</v>
          </cell>
          <cell r="C48" t="str">
            <v>FECHADURA DE EMBUTIR COM CILINDRO, EXTERNA, COMPLETA, ACABAMENTO PADRÃO MÉDIO, INCLUSO EXECUÇÃO DE FURO - FORNECIMENTO E INSTALAÇÃO. AF_12/2019</v>
          </cell>
          <cell r="E48" t="str">
            <v>UN</v>
          </cell>
          <cell r="F48">
            <v>1</v>
          </cell>
          <cell r="G48" t="str">
            <v>100,02</v>
          </cell>
          <cell r="H48">
            <v>100.02</v>
          </cell>
        </row>
        <row r="49">
          <cell r="B49" t="str">
            <v>02.03.202</v>
          </cell>
          <cell r="C49" t="str">
            <v>FECHADURA DE EMBUTIR PARA PORTA DE BANHEIRO, COMPLETA, ACABAMENTO PADRÃO MÉDIO, INCLUSO EXECUÇÃO DE FURO - FORNECIMENTO E INSTALAÇÃO. AF_12/2019</v>
          </cell>
          <cell r="E49" t="str">
            <v>UN</v>
          </cell>
          <cell r="F49">
            <v>1</v>
          </cell>
          <cell r="G49" t="str">
            <v>78,39</v>
          </cell>
          <cell r="H49">
            <v>78.39</v>
          </cell>
        </row>
        <row r="50">
          <cell r="B50" t="str">
            <v>02.03.300</v>
          </cell>
          <cell r="C50" t="str">
            <v>ACABAMENTOS E ACESSÓRIOS</v>
          </cell>
          <cell r="H50">
            <v>610.39350000000002</v>
          </cell>
        </row>
        <row r="51">
          <cell r="B51" t="str">
            <v>02.03.301</v>
          </cell>
          <cell r="C51" t="str">
            <v>PINTURA ESMALTE FOSCO PARA MADEIRA, DUAS DEMAOS, SOBRE FUNDO NIVELADOR BRANCO</v>
          </cell>
          <cell r="E51" t="str">
            <v>M2</v>
          </cell>
          <cell r="F51">
            <v>4.6500000000000004</v>
          </cell>
          <cell r="G51" t="str">
            <v>25,29</v>
          </cell>
          <cell r="H51">
            <v>117.5985</v>
          </cell>
        </row>
        <row r="52">
          <cell r="B52" t="str">
            <v>02.03.302</v>
          </cell>
          <cell r="C52" t="str">
            <v>PEITORIL EM MARMORE BRANCO, LARGURA DE 25CM, ASSENTADO COM ARGAMASSA TRACO 1:3 (CIMENTO E AREIA MEDIA), PREPARO MANUAL DA ARGAMASSA</v>
          </cell>
          <cell r="E52" t="str">
            <v>M</v>
          </cell>
          <cell r="F52">
            <v>4.5</v>
          </cell>
          <cell r="G52" t="str">
            <v>109,51</v>
          </cell>
          <cell r="H52">
            <v>492.79500000000002</v>
          </cell>
        </row>
        <row r="53">
          <cell r="B53" t="str">
            <v>02.04.000</v>
          </cell>
          <cell r="C53" t="str">
            <v>ACABAMENTOS - REVESTIMENTOS DE PISO</v>
          </cell>
          <cell r="H53">
            <v>661.65779999999995</v>
          </cell>
        </row>
        <row r="54">
          <cell r="B54" t="str">
            <v>02.04.100</v>
          </cell>
          <cell r="C54" t="str">
            <v>PISO E CONTRA PISO</v>
          </cell>
          <cell r="H54">
            <v>320.90289999999999</v>
          </cell>
        </row>
        <row r="55">
          <cell r="B55" t="str">
            <v>02.04.102</v>
          </cell>
          <cell r="C55" t="str">
            <v>CONTRAPISO EM ARGAMASSA TRAÇO 1:4 (CIMENTO E AREIA), PREPARO MECÂNICO COM BETONEIRA 400 L, APLICADO EM ÁREAS SECAS SOBRE LAJE, ADERIDO, ESPESSURA 4CM. AF_06/2014</v>
          </cell>
          <cell r="E55" t="str">
            <v>M2</v>
          </cell>
          <cell r="F55">
            <v>9.43</v>
          </cell>
          <cell r="G55" t="str">
            <v>34,03</v>
          </cell>
          <cell r="H55">
            <v>320.90289999999999</v>
          </cell>
        </row>
        <row r="56">
          <cell r="B56" t="str">
            <v>02.04.200</v>
          </cell>
          <cell r="C56" t="str">
            <v>REVESTIMENTO CERÂMICO</v>
          </cell>
          <cell r="H56">
            <v>340.75490000000002</v>
          </cell>
        </row>
        <row r="57">
          <cell r="B57" t="str">
            <v>02.04.201</v>
          </cell>
          <cell r="C57" t="str">
            <v>REVESTIMENTO CERÂMICO PARA PISO COM PLACAS TIPO ESMALTADA EXTRA DE DIMENSÕES 35X35 CM APLICADA EM AMBIENTES DE ÁREA MAIOR QUE 10 M2. AF_06/2014</v>
          </cell>
          <cell r="E57" t="str">
            <v>M2</v>
          </cell>
          <cell r="F57">
            <v>9.43</v>
          </cell>
          <cell r="G57" t="str">
            <v>27,83</v>
          </cell>
          <cell r="H57">
            <v>262.43689999999998</v>
          </cell>
        </row>
        <row r="58">
          <cell r="B58" t="str">
            <v>02.04.202</v>
          </cell>
          <cell r="C58" t="str">
            <v>RODAPÉ CERÂMICO DE 7CM DE ALTURA COM PLACAS TIPO ESMALTADA EXTRA  DE DIMENSÕES 35X35CM. AF_06/2014</v>
          </cell>
          <cell r="E58" t="str">
            <v>M</v>
          </cell>
          <cell r="F58">
            <v>17.100000000000001</v>
          </cell>
          <cell r="G58" t="str">
            <v>4,58</v>
          </cell>
          <cell r="H58">
            <v>78.317999999999998</v>
          </cell>
        </row>
        <row r="59">
          <cell r="B59" t="str">
            <v>02.05.000</v>
          </cell>
          <cell r="C59" t="str">
            <v>ACABAMENTOS - REVESTIMENTOS DE PAREDE</v>
          </cell>
          <cell r="H59">
            <v>3272.5131999999999</v>
          </cell>
        </row>
        <row r="60">
          <cell r="B60" t="str">
            <v>02.05.100</v>
          </cell>
          <cell r="C60" t="str">
            <v>PAREDE DE ALVENARIA COM REVESTIMENTO CERÂMICO - INTERNO</v>
          </cell>
          <cell r="H60">
            <v>1212.903</v>
          </cell>
        </row>
        <row r="61">
          <cell r="B61" t="str">
            <v>02.05.101</v>
          </cell>
          <cell r="C61" t="str">
            <v>CHAPISCO APLICADO EM ALVENARIAS E ESTRUTURAS DE CONCRETO INTERNAS, COM COLHER DE PEDREIRO.  ARGAMASSA TRAÇO 1:3 COM PREPARO EM BETONEIRA 400L. AF_06/2014</v>
          </cell>
          <cell r="E61" t="str">
            <v>M2</v>
          </cell>
          <cell r="F61">
            <v>17.100000000000001</v>
          </cell>
          <cell r="G61" t="str">
            <v>3,01</v>
          </cell>
          <cell r="H61">
            <v>51.470999999999997</v>
          </cell>
        </row>
        <row r="62">
          <cell r="B62" t="str">
            <v>02.05.102</v>
          </cell>
          <cell r="C62" t="str">
            <v>EMBOÇO, PARA RECEBIMENTO DE CERÂMICA, EM ARGAMASSA TRAÇO 1:2:8, PREPARO MANUAL, APLICADO MANUALMENTE EM FACES INTERNAS DE PAREDES, PARA AMBIENTE COM ÁREA  ENTRE 5M2 E 10M2, ESPESSURA DE 20MM, COM EXECUÇÃO DE TALISCAS. AF_06/2014</v>
          </cell>
          <cell r="E62" t="str">
            <v>M2</v>
          </cell>
          <cell r="F62">
            <v>17.100000000000001</v>
          </cell>
          <cell r="G62" t="str">
            <v>27,16</v>
          </cell>
          <cell r="H62">
            <v>464.43599999999998</v>
          </cell>
        </row>
        <row r="63">
          <cell r="B63" t="str">
            <v>02.05.103</v>
          </cell>
          <cell r="C63" t="str">
            <v>REVESTIMENTO CERÂMICO PARA PAREDES INTERNAS COM PLACAS TIPO ESMALTADA EXTRA DE DIMENSÕES 25X35 CM APLICADAS EM AMBIENTES DE ÁREA MAIOR QUE 5 M² NA ALTURA INTEIRA DAS PAREDES. AF_06/2014</v>
          </cell>
          <cell r="E63" t="str">
            <v>M2</v>
          </cell>
          <cell r="F63">
            <v>17.100000000000001</v>
          </cell>
          <cell r="G63" t="str">
            <v>40,76</v>
          </cell>
          <cell r="H63">
            <v>696.99599999999998</v>
          </cell>
        </row>
        <row r="64">
          <cell r="B64" t="str">
            <v>02.05.200</v>
          </cell>
          <cell r="C64" t="str">
            <v>PAREDE DE ALVENARIA COM PINTURA - INTERNO</v>
          </cell>
          <cell r="H64">
            <v>456.4948</v>
          </cell>
        </row>
        <row r="65">
          <cell r="B65" t="str">
            <v>02.05.201</v>
          </cell>
          <cell r="C65" t="str">
            <v>CHAPISCO APLICADO EM ALVENARIAS E ESTRUTURAS DE CONCRETO INTERNAS, COM COLHER DE PEDREIRO.  ARGAMASSA TRAÇO 1:3 COM PREPARO EM BETONEIRA 400L. AF_06/2014</v>
          </cell>
          <cell r="E65" t="str">
            <v>M2</v>
          </cell>
          <cell r="F65">
            <v>16.82</v>
          </cell>
          <cell r="G65" t="str">
            <v>3,01</v>
          </cell>
          <cell r="H65">
            <v>50.6282</v>
          </cell>
        </row>
        <row r="66">
          <cell r="B66" t="str">
            <v>02.05.202</v>
          </cell>
          <cell r="C66" t="str">
            <v>MASSA ÚNICA, PARA RECEBIMENTO DE PINTURA, EM ARGAMASSA TRAÇO 1:2:8, PREPARO MECÂNICO COM BETONEIRA 400L, APLICADA MANUALMENTE EM FACES INTERNAS DE PAREDES, ESPESSURA DE 20MM, COM EXECUÇÃO DE TALISCAS. AF_06/2014</v>
          </cell>
          <cell r="E66" t="str">
            <v>M2</v>
          </cell>
          <cell r="F66">
            <v>16.82</v>
          </cell>
          <cell r="G66" t="str">
            <v>24,13</v>
          </cell>
          <cell r="H66">
            <v>405.86660000000001</v>
          </cell>
        </row>
        <row r="67">
          <cell r="B67" t="str">
            <v>02.05.300</v>
          </cell>
          <cell r="C67" t="str">
            <v>PAREDE DE ALVENARIA COM PINTURA - EXTERNA</v>
          </cell>
          <cell r="H67">
            <v>1603.1153999999999</v>
          </cell>
        </row>
        <row r="68">
          <cell r="B68" t="str">
            <v>02.05.301</v>
          </cell>
          <cell r="C68" t="str">
            <v>CHAPISCO APLICADO EM ALVENARIA (COM PRESENÇA DE VÃOS) E ESTRUTURAS DE CONCRETO DE FACHADA, COM COLHER DE PEDREIRO.  ARGAMASSA TRAÇO 1:3 COM PREPARO MANUAL. AF_06/2014</v>
          </cell>
          <cell r="E68" t="str">
            <v>M2</v>
          </cell>
          <cell r="F68">
            <v>32.729999999999997</v>
          </cell>
          <cell r="G68" t="str">
            <v>7,47</v>
          </cell>
          <cell r="H68">
            <v>244.4931</v>
          </cell>
        </row>
        <row r="69">
          <cell r="B69" t="str">
            <v>02.05.302</v>
          </cell>
          <cell r="C69" t="str">
            <v>EMBOÇO OU MASSA ÚNICA EM ARGAMASSA TRAÇO 1:2:8, PREPARO MECÂNICO COM BETONEIRA 400 L, APLICADA MANUALMENTE EM PANOS DE FACHADA COM PRESENÇA DE VÃOS, ESPESSURA DE 25 MM. AF_06/2014</v>
          </cell>
          <cell r="E69" t="str">
            <v>M2</v>
          </cell>
          <cell r="F69">
            <v>32.729999999999997</v>
          </cell>
          <cell r="G69" t="str">
            <v>41,51</v>
          </cell>
          <cell r="H69">
            <v>1358.6223</v>
          </cell>
        </row>
        <row r="70">
          <cell r="B70" t="str">
            <v>02.06.000</v>
          </cell>
          <cell r="C70" t="str">
            <v>ACABAMENTOS - REVESTIMENTOS DE TETO</v>
          </cell>
          <cell r="H70">
            <v>906.09479999999996</v>
          </cell>
        </row>
        <row r="71">
          <cell r="B71" t="str">
            <v>02.06.100</v>
          </cell>
          <cell r="C71" t="str">
            <v>TETO EM LAJE DE PRE-MOLDADA</v>
          </cell>
          <cell r="H71">
            <v>906.09479999999996</v>
          </cell>
        </row>
        <row r="72">
          <cell r="B72" t="str">
            <v>02.06.101</v>
          </cell>
          <cell r="C72" t="str">
            <v>CHAPISCO APLICADO NO TETO, COM ROLO PARA TEXTURA ACRÍLICA. ARGAMASSA INDUSTRIALIZADA COM PREPARO MANUAL. AF_06/2014</v>
          </cell>
          <cell r="E72" t="str">
            <v>M2</v>
          </cell>
          <cell r="F72">
            <v>22.23</v>
          </cell>
          <cell r="G72" t="str">
            <v>7,42</v>
          </cell>
          <cell r="H72">
            <v>164.94659999999999</v>
          </cell>
        </row>
        <row r="73">
          <cell r="B73" t="str">
            <v>02.06.102</v>
          </cell>
          <cell r="C73" t="str">
            <v>MASSA ÚNICA, PARA RECEBIMENTO DE PINTURA, EM ARGAMASSA TRAÇO 1:2:8, PREPARO MECÂNICO COM BETONEIRA 400L, APLICADA MANUALMENTE EM TETO, ESPESSURA DE 20MM, COM EXECUÇÃO DE TALISCAS. AF_03/2015</v>
          </cell>
          <cell r="E73" t="str">
            <v>M2</v>
          </cell>
          <cell r="F73">
            <v>22.23</v>
          </cell>
          <cell r="G73" t="str">
            <v>33,34</v>
          </cell>
          <cell r="H73">
            <v>741.14819999999997</v>
          </cell>
        </row>
        <row r="74">
          <cell r="B74" t="str">
            <v>02.07.000</v>
          </cell>
          <cell r="C74" t="str">
            <v>ACABAMENTOS – PINTURA</v>
          </cell>
          <cell r="H74">
            <v>3360.9045000000001</v>
          </cell>
        </row>
        <row r="75">
          <cell r="B75" t="str">
            <v>02.07.100</v>
          </cell>
          <cell r="C75" t="str">
            <v>PINTURA EM PAREDE INTERNA</v>
          </cell>
          <cell r="H75">
            <v>459.69060000000002</v>
          </cell>
        </row>
        <row r="76">
          <cell r="B76" t="str">
            <v>02.07.101</v>
          </cell>
          <cell r="C76" t="str">
            <v>APLICAÇÃO DE FUNDO SELADOR ACRÍLICO EM PAREDES, UMA DEMÃO. AF_06/2014</v>
          </cell>
          <cell r="E76" t="str">
            <v>M2</v>
          </cell>
          <cell r="F76">
            <v>16.82</v>
          </cell>
          <cell r="G76" t="str">
            <v>2,22</v>
          </cell>
          <cell r="H76">
            <v>37.340400000000002</v>
          </cell>
        </row>
        <row r="77">
          <cell r="B77" t="str">
            <v>02.07.102</v>
          </cell>
          <cell r="C77" t="str">
            <v>APLICAÇÃO E LIXAMENTO DE MASSA LÁTEX EM PAREDES, DUAS DEMÃOS. AF_06/2014</v>
          </cell>
          <cell r="E77" t="str">
            <v>M2</v>
          </cell>
          <cell r="F77">
            <v>16.82</v>
          </cell>
          <cell r="G77" t="str">
            <v>13,59</v>
          </cell>
          <cell r="H77">
            <v>228.5838</v>
          </cell>
        </row>
        <row r="78">
          <cell r="B78" t="str">
            <v>02.07.103</v>
          </cell>
          <cell r="C78" t="str">
            <v>APLICAÇÃO MANUAL DE PINTURA COM TINTA LÁTEX ACRÍLICA EM PAREDES, DUAS DEMÃOS. AF_06/2014</v>
          </cell>
          <cell r="E78" t="str">
            <v>M2</v>
          </cell>
          <cell r="F78">
            <v>16.82</v>
          </cell>
          <cell r="G78" t="str">
            <v>11,52</v>
          </cell>
          <cell r="H78">
            <v>193.7664</v>
          </cell>
        </row>
        <row r="79">
          <cell r="B79" t="str">
            <v>02.07.200</v>
          </cell>
          <cell r="C79" t="str">
            <v>PINTURA EM TETO</v>
          </cell>
          <cell r="H79">
            <v>892.31219999999996</v>
          </cell>
        </row>
        <row r="80">
          <cell r="B80" t="str">
            <v>02.07.201</v>
          </cell>
          <cell r="C80" t="str">
            <v>APLICAÇÃO DE FUNDO SELADOR ACRÍLICO EM TETO, UMA DEMÃO. AF_06/2014</v>
          </cell>
          <cell r="E80" t="str">
            <v>M2</v>
          </cell>
          <cell r="F80">
            <v>22.23</v>
          </cell>
          <cell r="G80" t="str">
            <v>2,58</v>
          </cell>
          <cell r="H80">
            <v>57.353400000000001</v>
          </cell>
        </row>
        <row r="81">
          <cell r="B81" t="str">
            <v>02.07.202</v>
          </cell>
          <cell r="C81" t="str">
            <v>APLICAÇÃO E LIXAMENTO DE MASSA LÁTEX EM TETO, DUAS DEMÃOS. AF_06/2014</v>
          </cell>
          <cell r="E81" t="str">
            <v>M2</v>
          </cell>
          <cell r="F81">
            <v>22.23</v>
          </cell>
          <cell r="G81" t="str">
            <v>24,35</v>
          </cell>
          <cell r="H81">
            <v>541.30050000000006</v>
          </cell>
        </row>
        <row r="82">
          <cell r="B82" t="str">
            <v>02.07.203</v>
          </cell>
          <cell r="C82" t="str">
            <v>APLICAÇÃO MANUAL DE PINTURA COM TINTA LÁTEX ACRÍLICA EM TETO, DUAS DEMÃOS. AF_06/2014</v>
          </cell>
          <cell r="E82" t="str">
            <v>M2</v>
          </cell>
          <cell r="F82">
            <v>22.23</v>
          </cell>
          <cell r="G82" t="str">
            <v>13,21</v>
          </cell>
          <cell r="H82">
            <v>293.6583</v>
          </cell>
        </row>
        <row r="83">
          <cell r="B83" t="str">
            <v>02.07.300</v>
          </cell>
          <cell r="C83" t="str">
            <v>PINTURA EM PAREDE EXTERNA</v>
          </cell>
          <cell r="H83">
            <v>2008.9016999999999</v>
          </cell>
        </row>
        <row r="84">
          <cell r="B84" t="str">
            <v>02.07.301</v>
          </cell>
          <cell r="C84" t="str">
            <v>APLICAÇÃO MANUAL DE FUNDO SELADOR ACRÍLICO EM PAREDES EXTERNAS DE CASAS. AF_06/2014</v>
          </cell>
          <cell r="E84" t="str">
            <v>M2</v>
          </cell>
          <cell r="F84">
            <v>50.01</v>
          </cell>
          <cell r="G84" t="str">
            <v>2,57</v>
          </cell>
          <cell r="H84">
            <v>128.5257</v>
          </cell>
        </row>
        <row r="85">
          <cell r="B85" t="str">
            <v>02.07.302</v>
          </cell>
          <cell r="C85" t="str">
            <v>APLICAÇÃO MANUAL DE MASSA ACRÍLICA EM PAREDES EXTERNAS DE CASAS, DUAS DEMÃOS. AF_05/2017</v>
          </cell>
          <cell r="E85" t="str">
            <v>M2</v>
          </cell>
          <cell r="F85">
            <v>50.01</v>
          </cell>
          <cell r="G85" t="str">
            <v>24,43</v>
          </cell>
          <cell r="H85">
            <v>1221.7443000000001</v>
          </cell>
        </row>
        <row r="86">
          <cell r="B86" t="str">
            <v>02.07.303</v>
          </cell>
          <cell r="C86" t="str">
            <v>APLICAÇÃO MANUAL DE TINTA LÁTEX ACRÍLICA EM PAREDE EXTERNAS DE CASAS, DUAS DEMÃOS. AF_11/2016</v>
          </cell>
          <cell r="E86" t="str">
            <v>M2</v>
          </cell>
          <cell r="F86">
            <v>50.01</v>
          </cell>
          <cell r="G86" t="str">
            <v>13,17</v>
          </cell>
          <cell r="H86">
            <v>658.63170000000002</v>
          </cell>
        </row>
        <row r="87">
          <cell r="B87" t="str">
            <v>02.08.000</v>
          </cell>
          <cell r="C87" t="str">
            <v>INSTALAÇÕES E ACESSÓRIOS</v>
          </cell>
          <cell r="H87">
            <v>6620.7067999999999</v>
          </cell>
        </row>
        <row r="88">
          <cell r="B88" t="str">
            <v>02.08.100</v>
          </cell>
          <cell r="C88" t="str">
            <v>INSTALAÇÕES PLUVIAIS</v>
          </cell>
          <cell r="H88">
            <v>1882.2059999999999</v>
          </cell>
        </row>
        <row r="89">
          <cell r="B89" t="str">
            <v>02.08.101</v>
          </cell>
          <cell r="C89" t="str">
            <v>TUBO PVC, SERIE NORMAL, ESGOTO PREDIAL, DN 100 MM, FORNECIDO E INSTALADO EM RAMAL DE DESCARGA OU RAMAL DE ESGOTO SANITÁRIO. AF_12/2014</v>
          </cell>
          <cell r="E89" t="str">
            <v>M</v>
          </cell>
          <cell r="F89">
            <v>12</v>
          </cell>
          <cell r="G89" t="str">
            <v>44,27</v>
          </cell>
          <cell r="H89">
            <v>531.24</v>
          </cell>
        </row>
        <row r="90">
          <cell r="B90" t="str">
            <v>02.08.102</v>
          </cell>
          <cell r="C90" t="str">
            <v>CURVA LONGA 90 GRAUS, PVC, SERIE NORMAL, ESGOTO PREDIAL, DN 100 MM, JUNTA ELÁSTICA, FORNECIDO E INSTALADO EM RAMAL DE DESCARGA OU RAMAL DE ESGOTO SANITÁRIO. AF_12/2014</v>
          </cell>
          <cell r="E90" t="str">
            <v>UN</v>
          </cell>
          <cell r="F90">
            <v>2</v>
          </cell>
          <cell r="G90" t="str">
            <v>42,69</v>
          </cell>
          <cell r="H90">
            <v>85.38</v>
          </cell>
        </row>
        <row r="91">
          <cell r="B91" t="str">
            <v>02.08.103</v>
          </cell>
          <cell r="C91" t="str">
            <v>JOELHO 45 GRAUS, PVC, SERIE NORMAL, ESGOTO PREDIAL, DN 100 MM, JUNTA ELÁSTICA, FORNECIDO E INSTALADO EM PRUMADA DE ESGOTO SANITÁRIO OU VENTILAÇÃO. AF_12/2014</v>
          </cell>
          <cell r="E91" t="str">
            <v>UN</v>
          </cell>
          <cell r="F91">
            <v>2</v>
          </cell>
          <cell r="G91" t="str">
            <v>13,17</v>
          </cell>
          <cell r="H91">
            <v>26.34</v>
          </cell>
        </row>
        <row r="92">
          <cell r="B92" t="str">
            <v>02.08.104</v>
          </cell>
          <cell r="C92" t="str">
            <v>CAIXA ENTERRADA HIDRÁULICA RETANGULAR EM ALVENARIA COM TIJOLOS CERÂMICOS MACIÇOS, DIMENSÕES INTERNAS: 0,4X0,4X0,4 M PARA REDE DE DRENAGEM. AF_05/2018</v>
          </cell>
          <cell r="E92" t="str">
            <v>UN</v>
          </cell>
          <cell r="F92">
            <v>3</v>
          </cell>
          <cell r="G92" t="str">
            <v>219,51</v>
          </cell>
          <cell r="H92">
            <v>658.53</v>
          </cell>
        </row>
        <row r="93">
          <cell r="B93" t="str">
            <v>02.08.105</v>
          </cell>
          <cell r="C93" t="str">
            <v>CALHA EM CHAPA DE AÇO GALVANIZADO NÚMERO 24, DESENVOLVIMENTO DE 50 CM, INCLUSO TRANSPORTE VERTICAL. AF_07/2019</v>
          </cell>
          <cell r="E93" t="str">
            <v>M</v>
          </cell>
          <cell r="F93">
            <v>10.8</v>
          </cell>
          <cell r="G93" t="str">
            <v>53,77</v>
          </cell>
          <cell r="H93">
            <v>580.71600000000001</v>
          </cell>
        </row>
        <row r="94">
          <cell r="B94" t="str">
            <v>02.08.200</v>
          </cell>
          <cell r="C94" t="str">
            <v>INSTALAÇÕES HIDRÁULICAS</v>
          </cell>
          <cell r="H94">
            <v>1382.9815000000001</v>
          </cell>
        </row>
        <row r="95">
          <cell r="B95" t="str">
            <v>02.08.201</v>
          </cell>
          <cell r="C95" t="str">
            <v>(COMPOSIÇÃO REPRESENTATIVA) DO SERVIÇO DE INSTALAÇÃO DE TUBOS DE PVC, SOLDÁVEL, ÁGUA FRIA, DN 25 MM (INSTALADO EM RAMAL, SUB-RAMAL, RAMAL DE DISTRIBUIÇÃO OU PRUMADA), INCLUSIVE CONEXÕES, CORTES E FIXAÇÕES, PARA PRÉDIOS. AF_10/2015</v>
          </cell>
          <cell r="E95" t="str">
            <v>M</v>
          </cell>
          <cell r="F95">
            <v>3</v>
          </cell>
          <cell r="G95" t="str">
            <v>34,09</v>
          </cell>
          <cell r="H95">
            <v>102.27</v>
          </cell>
        </row>
        <row r="96">
          <cell r="B96" t="str">
            <v>02.08.202</v>
          </cell>
          <cell r="C96" t="str">
            <v>(COMPOSIÇÃO REPRESENTATIVA) DO SERVIÇO DE INSTALAÇÃO TUBOS DE PVC, SOLDÁVEL, ÁGUA FRIA, DN 32 MM (INSTALADO EM RAMAL, SUB-RAMAL, RAMAL DE DISTRIBUIÇÃO OU PRUMADA), INCLUSIVE CONEXÕES, CORTES E FIXAÇÕES, PARA PRÉDIOS. AF_10/2015</v>
          </cell>
          <cell r="E96" t="str">
            <v>M</v>
          </cell>
          <cell r="F96">
            <v>3</v>
          </cell>
          <cell r="G96" t="str">
            <v>20,97</v>
          </cell>
          <cell r="H96">
            <v>62.91</v>
          </cell>
        </row>
        <row r="97">
          <cell r="B97" t="str">
            <v>02.08.203</v>
          </cell>
          <cell r="C97" t="str">
            <v>(COMPOSIÇÃO REPRESENTATIVA) DO SERVIÇO DE INSTALAÇÃO DE TUBOS DE PVC, SOLDÁVEL, ÁGUA FRIA, DN 40 MM (INSTALADO EM PRUMADA), INCLUSIVE CONEXÕES, CORTES E FIXAÇÕES, PARA PRÉDIOS. AF_10/2015</v>
          </cell>
          <cell r="E97" t="str">
            <v>M</v>
          </cell>
          <cell r="F97">
            <v>3</v>
          </cell>
          <cell r="G97" t="str">
            <v>21,36</v>
          </cell>
          <cell r="H97">
            <v>64.08</v>
          </cell>
        </row>
        <row r="98">
          <cell r="B98" t="str">
            <v>02.08.204</v>
          </cell>
          <cell r="C98" t="str">
            <v>REGISTRO DE GAVETA BRUTO, LATÃO, ROSCÁVEL, 1 1/2, INSTALADO EM RESERVAÇÃO DE ÁGUA DE EDIFICAÇÃO QUE POSSUA RESERVATÓRIO DE FIBRA/FIBROCIMENTO  FORNECIMENTO E INSTALAÇÃO. AF_06/2016</v>
          </cell>
          <cell r="E98" t="str">
            <v>UN</v>
          </cell>
          <cell r="F98">
            <v>1</v>
          </cell>
          <cell r="G98" t="str">
            <v>93,60</v>
          </cell>
          <cell r="H98">
            <v>93.6</v>
          </cell>
        </row>
        <row r="99">
          <cell r="B99" t="str">
            <v>02.08.205</v>
          </cell>
          <cell r="C99" t="str">
            <v>VÁLVULA DE DESCARGA METÁLICA, BASE 1 1/2 ", ACABAMENTO METALICO CROMADO - FORNECIMENTO E INSTALAÇÃO. AF_01/2019</v>
          </cell>
          <cell r="E99" t="str">
            <v>UN</v>
          </cell>
          <cell r="F99">
            <v>1</v>
          </cell>
          <cell r="G99" t="str">
            <v>227,82</v>
          </cell>
          <cell r="H99">
            <v>227.82</v>
          </cell>
        </row>
        <row r="100">
          <cell r="B100" t="str">
            <v>02.08.206</v>
          </cell>
          <cell r="C100" t="str">
            <v>TUBO, PVC, SOLDÁVEL, DN  25 MM, INSTALADO EM RESERVAÇÃO DE ÁGUA DE EDIFICAÇÃO QUE POSSUA RESERVATÓRIO DE FIBRA/FIBROCIMENTO   FORNECIMENTO E INSTALAÇÃO. AF_06/2016</v>
          </cell>
          <cell r="E100" t="str">
            <v>M</v>
          </cell>
          <cell r="F100">
            <v>6</v>
          </cell>
          <cell r="G100" t="str">
            <v>7,72</v>
          </cell>
          <cell r="H100">
            <v>46.32</v>
          </cell>
        </row>
        <row r="101">
          <cell r="B101" t="str">
            <v>02.08.207</v>
          </cell>
          <cell r="C101" t="str">
            <v>CAIXA D´AGUA EM POLIETILENO, 250 LITROS, COM ACESSÓRIOS</v>
          </cell>
          <cell r="E101" t="str">
            <v>UN</v>
          </cell>
          <cell r="F101">
            <v>1</v>
          </cell>
          <cell r="G101">
            <v>586.36199999999997</v>
          </cell>
          <cell r="H101">
            <v>586.36199999999997</v>
          </cell>
        </row>
        <row r="102">
          <cell r="B102" t="str">
            <v>02.08.208</v>
          </cell>
          <cell r="C102" t="str">
            <v>SUPORTE APOIO CAIXA D AGUA BARROTES MADEIRA DE PRIMEIRA LINHA</v>
          </cell>
          <cell r="E102" t="str">
            <v>UN</v>
          </cell>
          <cell r="F102">
            <v>1</v>
          </cell>
          <cell r="G102">
            <v>180.01949999999999</v>
          </cell>
          <cell r="H102">
            <v>180.01949999999999</v>
          </cell>
        </row>
        <row r="103">
          <cell r="B103" t="str">
            <v>02.08.209</v>
          </cell>
          <cell r="C103" t="str">
            <v>ADAPTADOR COM FLANGE E ANEL DE VEDAÇÃO, PVC, SOLDÁVEL, DN 40 MM X 1 1/4 , INSTALADO EM RESERVAÇÃO DE ÁGUA DE EDIFICAÇÃO QUE POSSUA RESERVATÓRIO DE FIBRA/FIBROCIMENTO   FORNECIMENTO E INSTALAÇÃO. AF_06/2016</v>
          </cell>
          <cell r="E103" t="str">
            <v>UN</v>
          </cell>
          <cell r="F103">
            <v>1</v>
          </cell>
          <cell r="G103" t="str">
            <v>19,60</v>
          </cell>
          <cell r="H103">
            <v>19.600000000000001</v>
          </cell>
        </row>
        <row r="104">
          <cell r="B104" t="str">
            <v>02.08.300</v>
          </cell>
          <cell r="C104" t="str">
            <v>ACESSÓRIOS INSTALAÇÕES HIDRÁULICAS</v>
          </cell>
          <cell r="H104">
            <v>780.01750000000004</v>
          </cell>
        </row>
        <row r="105">
          <cell r="B105" t="str">
            <v>02.08.301</v>
          </cell>
          <cell r="C105" t="str">
            <v>VASO SANITARIO SIFONADO CONVENCIONAL COM LOUÇA BRANCA, INCLUSO CONJUNTO DE LIGAÇÃO PARA BACIA SANITÁRIA AJUSTÁVEL - FORNECIMENTO E INSTALAÇÃO. AF_10/2016</v>
          </cell>
          <cell r="E105" t="str">
            <v>UN</v>
          </cell>
          <cell r="F105">
            <v>1</v>
          </cell>
          <cell r="G105" t="str">
            <v>199,93</v>
          </cell>
          <cell r="H105">
            <v>199.93</v>
          </cell>
        </row>
        <row r="106">
          <cell r="B106" t="str">
            <v>02.08.302</v>
          </cell>
          <cell r="C106" t="str">
            <v>LAVATÓRIO LOUÇA BRANCA SUSPENSO, 40 X 30CM OU EQUIVALENTE, PADRÃO MÉDIO, INCLUSO SIFÃO TIPO GARRAFA, VÁLVULA E ENGATE FLEXÍVEL DE 40CM EM METAL CROMADO, COM TORNEIRA CROMADA DE MESA, PADRÃO MÉDIO - FORNECIMENTO E INSTALAÇÃO. AF_12/2013</v>
          </cell>
          <cell r="E106" t="str">
            <v>UN</v>
          </cell>
          <cell r="F106">
            <v>1</v>
          </cell>
          <cell r="G106">
            <v>360.61</v>
          </cell>
          <cell r="H106">
            <v>360.61</v>
          </cell>
        </row>
        <row r="107">
          <cell r="B107" t="str">
            <v>02.08.303</v>
          </cell>
          <cell r="C107" t="str">
            <v>PORTA TOALHA ROSTO EM METAL CROMADO, TIPO ARGOLA, INCLUSO FIXAÇÃO. AF_10/2016</v>
          </cell>
          <cell r="E107" t="str">
            <v>UN</v>
          </cell>
          <cell r="F107">
            <v>1</v>
          </cell>
          <cell r="G107" t="str">
            <v>31,98</v>
          </cell>
          <cell r="H107">
            <v>31.98</v>
          </cell>
        </row>
        <row r="108">
          <cell r="B108" t="str">
            <v>02.08.304</v>
          </cell>
          <cell r="C108" t="str">
            <v>PAPELEIRA DE PAREDE EM METAL CROMADO SEM TAMPA, INCLUSO FIXAÇÃO. AF_10/2016</v>
          </cell>
          <cell r="E108" t="str">
            <v>UN</v>
          </cell>
          <cell r="F108">
            <v>1</v>
          </cell>
          <cell r="G108" t="str">
            <v>40,65</v>
          </cell>
          <cell r="H108">
            <v>40.65</v>
          </cell>
        </row>
        <row r="109">
          <cell r="B109" t="str">
            <v>02.08.305</v>
          </cell>
          <cell r="C109" t="str">
            <v>SABONETEIRA PLASTICA TIPO DISPENSER PARA SABONETE LIQUIDO COM RESERVATORIO 800 A 1500 ML, INCLUSO FIXAÇÃO. AF_10/2016</v>
          </cell>
          <cell r="E109" t="str">
            <v>UN</v>
          </cell>
          <cell r="F109">
            <v>1</v>
          </cell>
          <cell r="G109" t="str">
            <v>37,06</v>
          </cell>
          <cell r="H109">
            <v>37.06</v>
          </cell>
        </row>
        <row r="110">
          <cell r="B110" t="str">
            <v>02.08.306</v>
          </cell>
          <cell r="C110" t="str">
            <v>ESPELHO CRISTAL ESPESSURA 4MM, COM MOLDURA EM ALUMINIO E COMPENSADO 6MM PLASTIFICADO COLADO</v>
          </cell>
          <cell r="E110" t="str">
            <v>M2</v>
          </cell>
          <cell r="F110">
            <v>0.25</v>
          </cell>
          <cell r="G110" t="str">
            <v>439,15</v>
          </cell>
          <cell r="H110">
            <v>109.78749999999999</v>
          </cell>
        </row>
        <row r="111">
          <cell r="B111" t="str">
            <v>02.08.400</v>
          </cell>
          <cell r="C111" t="str">
            <v>INSTALAÇÕES DE ESGOTO</v>
          </cell>
          <cell r="H111">
            <v>432.04</v>
          </cell>
        </row>
        <row r="112">
          <cell r="B112" t="str">
            <v>02.08.401</v>
          </cell>
          <cell r="C112" t="str">
            <v>TUBO PVC, SERIE NORMAL, ESGOTO PREDIAL, DN 100 MM, FORNECIDO E INSTALADO EM RAMAL DE DESCARGA OU RAMAL DE ESGOTO SANITÁRIO. AF_12/2014</v>
          </cell>
          <cell r="E112" t="str">
            <v>M</v>
          </cell>
          <cell r="F112">
            <v>3</v>
          </cell>
          <cell r="G112" t="str">
            <v>44,27</v>
          </cell>
          <cell r="H112">
            <v>132.81</v>
          </cell>
        </row>
        <row r="113">
          <cell r="B113" t="str">
            <v>02.08.402</v>
          </cell>
          <cell r="C113" t="str">
            <v>(COMPOSIÇÃO REPRESENTATIVA) DO SERVIÇO DE INSTALAÇÃO DE TUBO DE PVC, SÉRIE NORMAL, ESGOTO PREDIAL, DN 40 MM (INSTALADO EM RAMAL DE DESCARGA OU RAMAL DE ESGOTO SANITÁRIO), INCLUSIVE CONEXÕES, CORTES E FIXAÇÕES, PARA PRÉDIOS. AF_10/2015</v>
          </cell>
          <cell r="E113" t="str">
            <v>M</v>
          </cell>
          <cell r="F113">
            <v>3</v>
          </cell>
          <cell r="G113" t="str">
            <v>45,92</v>
          </cell>
          <cell r="H113">
            <v>137.76</v>
          </cell>
        </row>
        <row r="114">
          <cell r="B114" t="str">
            <v>02.08.403</v>
          </cell>
          <cell r="C114" t="str">
            <v>(COMPOSIÇÃO REPRESENTATIVA) DO SERVIÇO DE INST. TUBO PVC, SÉRIE N, ESGOTO PREDIAL, 100 MM (INST. RAMAL DESCARGA, RAMAL DE ESG. SANIT., PRUMADA ESG. SANIT., VENTILAÇÃO OU SUB-COLETOR AÉREO), INCL. CONEXÕES E CORTES, FIXAÇÕES, P/ PRÉDIOS. AF_10/2015</v>
          </cell>
          <cell r="E114" t="str">
            <v>M</v>
          </cell>
          <cell r="F114">
            <v>3</v>
          </cell>
          <cell r="G114" t="str">
            <v>50,55</v>
          </cell>
          <cell r="H114">
            <v>151.65</v>
          </cell>
        </row>
        <row r="115">
          <cell r="B115" t="str">
            <v>02.08.404</v>
          </cell>
          <cell r="C115" t="str">
            <v>RALO SIFONADO, PVC, DN 100 X 40 MM, JUNTA SOLDÁVEL, FORNECIDO E INSTALADO EM RAMAL DE DESCARGA OU EM RAMAL DE ESGOTO SANITÁRIO. AF_12/2014</v>
          </cell>
          <cell r="E115" t="str">
            <v>UN</v>
          </cell>
          <cell r="F115">
            <v>1</v>
          </cell>
          <cell r="G115" t="str">
            <v>9,82</v>
          </cell>
          <cell r="H115">
            <v>9.82</v>
          </cell>
        </row>
        <row r="116">
          <cell r="B116" t="str">
            <v>02.08.500</v>
          </cell>
          <cell r="C116" t="str">
            <v>INSTALAÇÕES ELÉTRICAS</v>
          </cell>
          <cell r="H116">
            <v>1229.4218000000001</v>
          </cell>
        </row>
        <row r="117">
          <cell r="B117" t="str">
            <v>02.08.501</v>
          </cell>
          <cell r="C117" t="str">
            <v>ELETRODUTO RÍGIDO ROSCÁVEL, PVC, DN 60 MM (2") - FORNECIMENTO E INSTALAÇÃO. AF_12/2015</v>
          </cell>
          <cell r="E117" t="str">
            <v>M</v>
          </cell>
          <cell r="F117">
            <v>15</v>
          </cell>
          <cell r="G117" t="str">
            <v>17,44</v>
          </cell>
          <cell r="H117">
            <v>261.60000000000002</v>
          </cell>
        </row>
        <row r="118">
          <cell r="B118" t="str">
            <v>02.08.502</v>
          </cell>
          <cell r="C118" t="str">
            <v>PONTO DE TOMADA RESIDENCIAL INCLUINDO TOMADA 20A/250V, CAIXA ELÉTRICA, ELETRODUTO, CABO, RASGO, QUEBRA E CHUMBAMENTO. AF_01/2016</v>
          </cell>
          <cell r="E118" t="str">
            <v>UN</v>
          </cell>
          <cell r="F118">
            <v>2</v>
          </cell>
          <cell r="G118" t="str">
            <v>139,58</v>
          </cell>
          <cell r="H118">
            <v>279.16000000000003</v>
          </cell>
        </row>
        <row r="119">
          <cell r="B119" t="str">
            <v>02.08.503</v>
          </cell>
          <cell r="C119" t="str">
            <v>PONTO DE ILUMINAÇÃO RESIDENCIAL INCLUINDO INTERRUPTOR SIMPLES, CAIXA ELÉTRICA, ELETRODUTO, CABO, RASGO, QUEBRA E CHUMBAMENTO (EXCLUINDO LUMINÁRIA E LÂMPADA). AF_01/2016</v>
          </cell>
          <cell r="E119" t="str">
            <v>UN</v>
          </cell>
          <cell r="F119">
            <v>2</v>
          </cell>
          <cell r="G119" t="str">
            <v>116,42</v>
          </cell>
          <cell r="H119">
            <v>232.84</v>
          </cell>
        </row>
        <row r="120">
          <cell r="B120" t="str">
            <v>02.08.504</v>
          </cell>
          <cell r="C120" t="str">
            <v>CABO MULTIPOLAR DE COBRE, FLEXIVEL, CLASSE 4 OU 5, ISOLACAO EM HEPR, COBERTURA EM PVC-ST2, ANTICHAMA BWF-B, 0,6/1 KV, 3 CONDUTORES DE 2,5 MM2 - FORNECIMENTO E INSTALAÇÃO. AF_12/2015</v>
          </cell>
          <cell r="E120" t="str">
            <v>M</v>
          </cell>
          <cell r="F120">
            <v>20</v>
          </cell>
          <cell r="G120">
            <v>6.57409</v>
          </cell>
          <cell r="H120">
            <v>131.48179999999999</v>
          </cell>
        </row>
        <row r="121">
          <cell r="B121" t="str">
            <v>02.08.505</v>
          </cell>
          <cell r="C121" t="str">
            <v>DISJUNTOR MONOPOLAR TIPO DIN, CORRENTE NOMINAL DE 20A - FORNECIMENTO E INSTALAÇÃO. AF_04/2016</v>
          </cell>
          <cell r="E121" t="str">
            <v>UN</v>
          </cell>
          <cell r="F121">
            <v>2</v>
          </cell>
          <cell r="G121" t="str">
            <v>12,78</v>
          </cell>
          <cell r="H121">
            <v>25.56</v>
          </cell>
        </row>
        <row r="122">
          <cell r="B122" t="str">
            <v>02.08.506</v>
          </cell>
          <cell r="C122" t="str">
            <v>DISJUNTOR TERMOMAGNETICO BIPOLAR PADRAO NEMA (AMERICANO) 10 A 50A 240V, FORNECIMENTO E INSTALACAO</v>
          </cell>
          <cell r="E122" t="str">
            <v>UN</v>
          </cell>
          <cell r="F122">
            <v>1</v>
          </cell>
          <cell r="G122" t="str">
            <v>69,04</v>
          </cell>
          <cell r="H122">
            <v>69.040000000000006</v>
          </cell>
        </row>
        <row r="123">
          <cell r="B123" t="str">
            <v>02.08.507</v>
          </cell>
          <cell r="C123" t="str">
            <v>LUMINÁRIA TIPO PLAFON EM PLÁSTICO, DE SOBREPOR, COM 1 LÂMPADA DE 15 W, - FORNECIMENTO E INSTALAÇÃO. AF_11/2017</v>
          </cell>
          <cell r="E123" t="str">
            <v>UN</v>
          </cell>
          <cell r="F123">
            <v>2</v>
          </cell>
          <cell r="G123" t="str">
            <v>31,22</v>
          </cell>
          <cell r="H123">
            <v>62.44</v>
          </cell>
        </row>
        <row r="124">
          <cell r="B124" t="str">
            <v>02.08.508</v>
          </cell>
          <cell r="C124" t="str">
            <v>PONTO DE UTILIZAÇÃO DE EQUIPAMENTOS ELÉTRICOS, RESIDENCIAL, INCLUINDO SUPORTE E PLACA, CAIXA ELÉTRICA, ELETRODUTO, CABO, RASGO, QUEBRA E CHUMBAMENTO. AF_01/2016</v>
          </cell>
          <cell r="E124" t="str">
            <v>UN</v>
          </cell>
          <cell r="F124">
            <v>1</v>
          </cell>
          <cell r="G124" t="str">
            <v>167,30</v>
          </cell>
          <cell r="H124">
            <v>167.3</v>
          </cell>
        </row>
        <row r="125">
          <cell r="B125" t="str">
            <v>02.08.600</v>
          </cell>
          <cell r="C125" t="str">
            <v>QUADRO DE DISTRIBUIÇÃO</v>
          </cell>
          <cell r="H125">
            <v>67.87</v>
          </cell>
        </row>
        <row r="126">
          <cell r="B126" t="str">
            <v>02.08.601</v>
          </cell>
          <cell r="C126" t="str">
            <v>QUADRO DE DISTRIBUICAO DE ENERGIA P/ 6 DISJUNTORES TERMOMAGNETICOS MONOPOLARES SEM BARRAMENTO, DE EMBUTIR, EM CHAPA METALICA - FORNECIMENTO E INSTALACAO</v>
          </cell>
          <cell r="E126" t="str">
            <v>UN</v>
          </cell>
          <cell r="F126">
            <v>1</v>
          </cell>
          <cell r="G126" t="str">
            <v>67,87</v>
          </cell>
          <cell r="H126">
            <v>67.87</v>
          </cell>
        </row>
        <row r="127">
          <cell r="B127" t="str">
            <v>02.08.700</v>
          </cell>
          <cell r="C127" t="str">
            <v>LOGICA E TELEFONIA</v>
          </cell>
          <cell r="H127">
            <v>332.6</v>
          </cell>
        </row>
        <row r="128">
          <cell r="B128" t="str">
            <v>02.08.701</v>
          </cell>
          <cell r="C128" t="str">
            <v>ELETRODUTO RÍGIDO ROSCÁVEL, PVC, DN 60 MM (2") - FORNECIMENTO E INSTALAÇÃO. AF_12/2015</v>
          </cell>
          <cell r="E128" t="str">
            <v>M</v>
          </cell>
          <cell r="F128">
            <v>12</v>
          </cell>
          <cell r="G128" t="str">
            <v>17,44</v>
          </cell>
          <cell r="H128">
            <v>209.28</v>
          </cell>
        </row>
        <row r="129">
          <cell r="B129" t="str">
            <v>02.08.702</v>
          </cell>
          <cell r="C129" t="str">
            <v>CABO ELETRÔNICO CATEGORIA 5E, INSTALADO EM EDIFICAÇÃO RESIDENCIAL - FORNECIMENTO E INSTALAÇÃO. AF_11/2019</v>
          </cell>
          <cell r="E129" t="str">
            <v>M</v>
          </cell>
          <cell r="F129">
            <v>20</v>
          </cell>
          <cell r="G129" t="str">
            <v>1,84</v>
          </cell>
          <cell r="H129">
            <v>36.799999999999997</v>
          </cell>
        </row>
        <row r="130">
          <cell r="B130" t="str">
            <v>02.08.703</v>
          </cell>
          <cell r="C130" t="str">
            <v>TOMADA DE REDE RJ45 - FORNECIMENTO E INSTALAÇÃO. AF_11/2019</v>
          </cell>
          <cell r="E130" t="str">
            <v>UN</v>
          </cell>
          <cell r="F130">
            <v>2</v>
          </cell>
          <cell r="G130" t="str">
            <v>43,26</v>
          </cell>
          <cell r="H130">
            <v>86.52</v>
          </cell>
        </row>
        <row r="131">
          <cell r="B131" t="str">
            <v>02.08.800</v>
          </cell>
          <cell r="C131" t="str">
            <v>EQUIPAMENTOS DE BANHEIROS</v>
          </cell>
          <cell r="H131">
            <v>513.57000000000005</v>
          </cell>
        </row>
        <row r="132">
          <cell r="B132" t="str">
            <v>02.08.801</v>
          </cell>
          <cell r="C132" t="str">
            <v>PORTA TOALHA ROSTO EM METAL CROMADO, TIPO ARGOLA, INCLUSO FIXAÇÃO. AF_10/2016</v>
          </cell>
          <cell r="E132" t="str">
            <v>UN</v>
          </cell>
          <cell r="F132">
            <v>1</v>
          </cell>
          <cell r="G132" t="str">
            <v>31,98</v>
          </cell>
          <cell r="H132">
            <v>31.98</v>
          </cell>
        </row>
        <row r="133">
          <cell r="B133" t="str">
            <v>02.08.802</v>
          </cell>
          <cell r="C133" t="str">
            <v>PAPELEIRA DE PAREDE EM METAL CROMADO SEM TAMPA, INCLUSO FIXAÇÃO. AF_10/2016</v>
          </cell>
          <cell r="E133" t="str">
            <v>UN</v>
          </cell>
          <cell r="F133">
            <v>1</v>
          </cell>
          <cell r="G133" t="str">
            <v>40,65</v>
          </cell>
          <cell r="H133">
            <v>40.65</v>
          </cell>
        </row>
        <row r="134">
          <cell r="B134" t="str">
            <v>02.08.803</v>
          </cell>
          <cell r="C134" t="str">
            <v>SABONETEIRA PLASTICA TIPO DISPENSER PARA SABONETE LIQUIDO COM RESERVATORIO 800 A 1500 ML, INCLUSO FIXAÇÃO. AF_10/2016</v>
          </cell>
          <cell r="E134" t="str">
            <v>UN</v>
          </cell>
          <cell r="F134">
            <v>1</v>
          </cell>
          <cell r="G134" t="str">
            <v>37,06</v>
          </cell>
          <cell r="H134">
            <v>37.06</v>
          </cell>
        </row>
        <row r="135">
          <cell r="B135" t="str">
            <v>02.08.804</v>
          </cell>
          <cell r="C135" t="str">
            <v>ESPELHO CRISTAL ESPESSURA 4MM, COM MOLDURA DE MADEIRA</v>
          </cell>
          <cell r="E135" t="str">
            <v>M2</v>
          </cell>
          <cell r="F135">
            <v>1</v>
          </cell>
          <cell r="G135" t="str">
            <v>403,88</v>
          </cell>
          <cell r="H135">
            <v>403.88</v>
          </cell>
        </row>
        <row r="136">
          <cell r="B136" t="str">
            <v>03.00.000</v>
          </cell>
          <cell r="C136" t="str">
            <v>MÓDULO - III (INFRAESTRUTURA EXTERNA E URBANIZAÇÃO)</v>
          </cell>
          <cell r="H136">
            <v>13536.7037052</v>
          </cell>
        </row>
        <row r="137">
          <cell r="B137" t="str">
            <v>03.01.000</v>
          </cell>
          <cell r="C137" t="str">
            <v>INFRA ESTRUTURA EXTERNA – REDE DE ESGOTO</v>
          </cell>
          <cell r="H137">
            <v>5935.2143500000002</v>
          </cell>
        </row>
        <row r="138">
          <cell r="B138" t="str">
            <v>03.01.100</v>
          </cell>
          <cell r="C138" t="str">
            <v>LOCAÇÃO DA REDE</v>
          </cell>
          <cell r="H138">
            <v>221.76</v>
          </cell>
        </row>
        <row r="139">
          <cell r="B139" t="str">
            <v>03.01.100</v>
          </cell>
          <cell r="C139" t="str">
            <v>LOCAÇÃO DE REDE DE ÁGUA OU ESGOTO. AF_10/2018</v>
          </cell>
          <cell r="E139" t="str">
            <v>M</v>
          </cell>
          <cell r="F139">
            <v>63</v>
          </cell>
          <cell r="G139" t="str">
            <v>3,52</v>
          </cell>
          <cell r="H139">
            <v>221.76</v>
          </cell>
        </row>
        <row r="140">
          <cell r="B140" t="str">
            <v>03.01.200</v>
          </cell>
          <cell r="C140" t="str">
            <v>MOVIMENTAÇÃO DE TERRA</v>
          </cell>
          <cell r="H140">
            <v>1211.5935999999999</v>
          </cell>
        </row>
        <row r="141">
          <cell r="B141" t="str">
            <v>03.01.201</v>
          </cell>
          <cell r="C141" t="str">
            <v>ESCAVAÇÃO MANUAL DE VALA COM PROFUNDIDADE MENOR OU IGUAL A 1,30 M. AF_03/2016</v>
          </cell>
          <cell r="E141" t="str">
            <v>M3</v>
          </cell>
          <cell r="F141">
            <v>10.08</v>
          </cell>
          <cell r="G141" t="str">
            <v>68,67</v>
          </cell>
          <cell r="H141">
            <v>692.19359999999995</v>
          </cell>
        </row>
        <row r="142">
          <cell r="B142" t="str">
            <v>03.01.202</v>
          </cell>
          <cell r="C142" t="str">
            <v>REATERRO MANUAL DE VALAS COM COMPACTAÇÃO MECANIZADA. AF_04/2016</v>
          </cell>
          <cell r="E142" t="str">
            <v>M3</v>
          </cell>
          <cell r="F142">
            <v>20</v>
          </cell>
          <cell r="G142" t="str">
            <v>25,97</v>
          </cell>
          <cell r="H142">
            <v>519.4</v>
          </cell>
        </row>
        <row r="143">
          <cell r="B143" t="str">
            <v>03.01.300</v>
          </cell>
          <cell r="C143" t="str">
            <v>INSTALAÇÕES DE ESGOTO</v>
          </cell>
          <cell r="H143">
            <v>4501.8607499999998</v>
          </cell>
        </row>
        <row r="144">
          <cell r="B144" t="str">
            <v>03.01.301</v>
          </cell>
          <cell r="C144" t="str">
            <v>TUBO PVC, SERIE NORMAL, ESGOTO PREDIAL, DN 100 MM, FORNECIDO E INSTALADO EM RAMAL DE DESCARGA OU RAMAL DE ESGOTO SANITÁRIO. AF_12/2014</v>
          </cell>
          <cell r="E144" t="str">
            <v>M</v>
          </cell>
          <cell r="F144">
            <v>63</v>
          </cell>
          <cell r="G144" t="str">
            <v>44,27</v>
          </cell>
          <cell r="H144">
            <v>2789.01</v>
          </cell>
        </row>
        <row r="145">
          <cell r="B145" t="str">
            <v>03.01.302</v>
          </cell>
          <cell r="C145" t="str">
            <v>CAIXA ENTERRADA HIDRÁULICA RETANGULAR, EM ALVENARIA COM BLOCOS DE CONCRETO, DIMENSÕES INTERNAS: 0,6X0,6X0,6 M PARA REDE DE ESGOTO. AF_05/2018</v>
          </cell>
          <cell r="E145" t="str">
            <v>UN</v>
          </cell>
          <cell r="F145">
            <v>5</v>
          </cell>
          <cell r="G145">
            <v>342.57015000000001</v>
          </cell>
          <cell r="H145">
            <v>1712.8507500000001</v>
          </cell>
        </row>
        <row r="146">
          <cell r="B146" t="str">
            <v>03.02.000</v>
          </cell>
          <cell r="C146" t="str">
            <v>INFRA ESTRUTURA EXTERNA – REDE DE AGUA POTÁVEL</v>
          </cell>
          <cell r="H146">
            <v>735.35400000000004</v>
          </cell>
        </row>
        <row r="147">
          <cell r="B147" t="str">
            <v>03.02.100</v>
          </cell>
          <cell r="C147" t="str">
            <v>LOCAÇÃO DA REDE</v>
          </cell>
          <cell r="H147">
            <v>78.847999999999999</v>
          </cell>
        </row>
        <row r="148">
          <cell r="B148" t="str">
            <v>03.02.101</v>
          </cell>
          <cell r="C148" t="str">
            <v>LOCAÇÃO DE REDE DE ÁGUA OU ESGOTO. AF_10/2018</v>
          </cell>
          <cell r="E148" t="str">
            <v>M</v>
          </cell>
          <cell r="F148">
            <v>22.4</v>
          </cell>
          <cell r="G148" t="str">
            <v>3,52</v>
          </cell>
          <cell r="H148">
            <v>78.847999999999999</v>
          </cell>
        </row>
        <row r="149">
          <cell r="B149" t="str">
            <v>03.02.200</v>
          </cell>
          <cell r="C149" t="str">
            <v>MOVIMENTAÇÃO DE TERRA</v>
          </cell>
          <cell r="H149">
            <v>434.19600000000003</v>
          </cell>
        </row>
        <row r="150">
          <cell r="B150" t="str">
            <v>03.02.201</v>
          </cell>
          <cell r="C150" t="str">
            <v>ESCAVAÇÃO MANUAL DE VALA COM PROFUNDIDADE MENOR OU IGUAL A 1,30 M. AF_03/2016</v>
          </cell>
          <cell r="E150" t="str">
            <v>M3</v>
          </cell>
          <cell r="F150">
            <v>3.6</v>
          </cell>
          <cell r="G150" t="str">
            <v>68,67</v>
          </cell>
          <cell r="H150">
            <v>247.21199999999999</v>
          </cell>
        </row>
        <row r="151">
          <cell r="B151" t="str">
            <v>03.02.202</v>
          </cell>
          <cell r="C151" t="str">
            <v>REATERRO MANUAL DE VALAS COM COMPACTAÇÃO MECANIZADA. AF_04/2016</v>
          </cell>
          <cell r="E151" t="str">
            <v>M3</v>
          </cell>
          <cell r="F151">
            <v>7.2</v>
          </cell>
          <cell r="G151" t="str">
            <v>25,97</v>
          </cell>
          <cell r="H151">
            <v>186.98400000000001</v>
          </cell>
        </row>
        <row r="152">
          <cell r="B152" t="str">
            <v>03.02.300</v>
          </cell>
          <cell r="C152" t="str">
            <v>INSTALAÇÕES DE ÁGUA POTÁVEL</v>
          </cell>
          <cell r="H152">
            <v>222.31</v>
          </cell>
        </row>
        <row r="153">
          <cell r="B153" t="str">
            <v>03.02.301</v>
          </cell>
          <cell r="C153" t="str">
            <v>TUBO, PVC, SOLDÁVEL, DN  25 MM, INSTALADO EM RESERVAÇÃO DE ÁGUA DE EDIFICAÇÃO QUE POSSUA RESERVATÓRIO DE FIBRA/FIBROCIMENTO   FORNECIMENTO E INSTALAÇÃO. AF_06/2016</v>
          </cell>
          <cell r="E153" t="str">
            <v>M</v>
          </cell>
          <cell r="F153">
            <v>24</v>
          </cell>
          <cell r="G153" t="str">
            <v>7,72</v>
          </cell>
          <cell r="H153">
            <v>185.28</v>
          </cell>
        </row>
        <row r="154">
          <cell r="B154" t="str">
            <v>03.02.302</v>
          </cell>
          <cell r="C154" t="str">
            <v>LUVA, PVC, SOLDÁVEL, DN 25MM, INSTALADO EM RAMAL OU SUB-RAMAL DE ÁGUA - FORNECIMENTO E INSTALAÇÃO. AF_12/2014</v>
          </cell>
          <cell r="E154" t="str">
            <v>UN</v>
          </cell>
          <cell r="F154">
            <v>7</v>
          </cell>
          <cell r="G154" t="str">
            <v>5,29</v>
          </cell>
          <cell r="H154">
            <v>37.03</v>
          </cell>
        </row>
        <row r="155">
          <cell r="B155" t="str">
            <v>03.03.000</v>
          </cell>
          <cell r="C155" t="str">
            <v>INFRA ESTRUTURA EXTERNA – REDE DE ELETRICA</v>
          </cell>
          <cell r="H155">
            <v>2630.9915000000001</v>
          </cell>
        </row>
        <row r="156">
          <cell r="B156" t="str">
            <v>03.03.100</v>
          </cell>
          <cell r="C156" t="str">
            <v>LOCAÇÃO DA REDE</v>
          </cell>
          <cell r="H156">
            <v>147.84</v>
          </cell>
        </row>
        <row r="157">
          <cell r="B157" t="str">
            <v>03.03.101</v>
          </cell>
          <cell r="C157" t="str">
            <v>LOCAÇÃO DE REDE DE ÁGUA OU ESGOTO. AF_10/2018</v>
          </cell>
          <cell r="E157" t="str">
            <v>M</v>
          </cell>
          <cell r="F157">
            <v>42</v>
          </cell>
          <cell r="G157" t="str">
            <v>3,52</v>
          </cell>
          <cell r="H157">
            <v>147.84</v>
          </cell>
        </row>
        <row r="158">
          <cell r="B158" t="str">
            <v>03.03.200</v>
          </cell>
          <cell r="C158" t="str">
            <v>MOVIMENTAÇÃO DE TERRA</v>
          </cell>
          <cell r="H158">
            <v>808.08699999999999</v>
          </cell>
        </row>
        <row r="159">
          <cell r="B159" t="str">
            <v>03.02.201</v>
          </cell>
          <cell r="C159" t="str">
            <v>ESCAVAÇÃO MANUAL DE VALA COM PROFUNDIDADE MENOR OU IGUAL A 1,30 M. AF_03/2016</v>
          </cell>
          <cell r="E159" t="str">
            <v>M3</v>
          </cell>
          <cell r="F159">
            <v>6.7</v>
          </cell>
          <cell r="G159" t="str">
            <v>68,67</v>
          </cell>
          <cell r="H159">
            <v>460.089</v>
          </cell>
        </row>
        <row r="160">
          <cell r="B160" t="str">
            <v>03.02.202</v>
          </cell>
          <cell r="C160" t="str">
            <v>REATERRO MANUAL DE VALAS COM COMPACTAÇÃO MECANIZADA. AF_04/2016</v>
          </cell>
          <cell r="E160" t="str">
            <v>M3</v>
          </cell>
          <cell r="F160">
            <v>13.4</v>
          </cell>
          <cell r="G160" t="str">
            <v>25,97</v>
          </cell>
          <cell r="H160">
            <v>347.99799999999999</v>
          </cell>
        </row>
        <row r="161">
          <cell r="B161" t="str">
            <v>03.03.300</v>
          </cell>
          <cell r="C161" t="str">
            <v>INSTALAÇÕES DE REDE ELÉTRICA</v>
          </cell>
          <cell r="H161">
            <v>1675.0645</v>
          </cell>
        </row>
        <row r="162">
          <cell r="B162" t="str">
            <v>03.03.301</v>
          </cell>
          <cell r="C162" t="str">
            <v>ELETRODUTO RÍGIDO ROSCÁVEL, PVC, DN 60 MM (2") - FORNECIMENTO E INSTALAÇÃO. AF_12/2015</v>
          </cell>
          <cell r="E162" t="str">
            <v>M</v>
          </cell>
          <cell r="F162">
            <v>42</v>
          </cell>
          <cell r="G162" t="str">
            <v>17,44</v>
          </cell>
          <cell r="H162">
            <v>732.48</v>
          </cell>
        </row>
        <row r="163">
          <cell r="B163" t="str">
            <v>03.03.302</v>
          </cell>
          <cell r="C163" t="str">
            <v>CABO MULTIPOLAR DE COBRE, FLEXIVEL, CLASSE 4 OU 5, ISOLACAO EM HEPR, COBERTURA EM PVC-ST2, ANTICHAMA BWF-B, 0,6/1 KV, 3 CONDUTORES DE 4,0 MM2 - FORNECIMENTO E INSTALAÇÃO. AF_12/2015</v>
          </cell>
          <cell r="E163" t="str">
            <v>M</v>
          </cell>
          <cell r="F163">
            <v>50</v>
          </cell>
          <cell r="G163">
            <v>9.3824900000000007</v>
          </cell>
          <cell r="H163">
            <v>469.12450000000001</v>
          </cell>
        </row>
        <row r="164">
          <cell r="B164" t="str">
            <v>03.03.303</v>
          </cell>
          <cell r="C164" t="str">
            <v>CAIXA ENTERRADA ELÉTRICA RETANGULAR, EM ALVENARIA COM TIJOLOS CERÂMICOS MACIÇOS, FUNDO COM BRITA, DIMENSÕES INTERNAS: 0,4X0,4X0,4 M. AF_05/2018</v>
          </cell>
          <cell r="E164" t="str">
            <v>UN</v>
          </cell>
          <cell r="F164">
            <v>2</v>
          </cell>
          <cell r="G164" t="str">
            <v>202,21</v>
          </cell>
          <cell r="H164">
            <v>404.42</v>
          </cell>
        </row>
        <row r="165">
          <cell r="B165" t="str">
            <v>03.03.304</v>
          </cell>
          <cell r="C165" t="str">
            <v>DISJUNTOR TERMOMAGNETICO BIPOLAR PADRAO NEMA (AMERICANO) 10 A 50A 240V, FORNECIMENTO E INSTALACAO</v>
          </cell>
          <cell r="E165" t="str">
            <v>UN</v>
          </cell>
          <cell r="F165">
            <v>1</v>
          </cell>
          <cell r="G165" t="str">
            <v>69,04</v>
          </cell>
          <cell r="H165">
            <v>69.040000000000006</v>
          </cell>
        </row>
        <row r="166">
          <cell r="B166" t="str">
            <v>03.04.000</v>
          </cell>
          <cell r="C166" t="str">
            <v>INFRA ESTRUTURA EXTERNA – REDE DE LÓGICA E TELEFONIA</v>
          </cell>
          <cell r="H166">
            <v>2620.1867999999999</v>
          </cell>
        </row>
        <row r="167">
          <cell r="B167" t="str">
            <v>03.04.100</v>
          </cell>
          <cell r="C167" t="str">
            <v>LOCAÇÃO DA REDE</v>
          </cell>
          <cell r="H167">
            <v>151.36000000000001</v>
          </cell>
        </row>
        <row r="168">
          <cell r="B168" t="str">
            <v>03.04.101</v>
          </cell>
          <cell r="C168" t="str">
            <v>LOCAÇÃO DE REDE DE ÁGUA OU ESGOTO. AF_10/2018</v>
          </cell>
          <cell r="E168" t="str">
            <v>M</v>
          </cell>
          <cell r="F168">
            <v>43</v>
          </cell>
          <cell r="G168" t="str">
            <v>3,52</v>
          </cell>
          <cell r="H168">
            <v>151.36000000000001</v>
          </cell>
        </row>
        <row r="169">
          <cell r="B169" t="str">
            <v>03.04.200</v>
          </cell>
          <cell r="C169" t="str">
            <v>MOVIMENTAÇÃO DE TERRA</v>
          </cell>
          <cell r="H169">
            <v>829.79679999999996</v>
          </cell>
        </row>
        <row r="170">
          <cell r="B170" t="str">
            <v>03.04.201</v>
          </cell>
          <cell r="C170" t="str">
            <v>ESCAVAÇÃO MANUAL DE VALA COM PROFUNDIDADE MENOR OU IGUAL A 1,30 M. AF_03/2016</v>
          </cell>
          <cell r="E170" t="str">
            <v>M3</v>
          </cell>
          <cell r="F170">
            <v>6.88</v>
          </cell>
          <cell r="G170" t="str">
            <v>68,67</v>
          </cell>
          <cell r="H170">
            <v>472.44959999999998</v>
          </cell>
        </row>
        <row r="171">
          <cell r="B171" t="str">
            <v>03.04.202</v>
          </cell>
          <cell r="C171" t="str">
            <v>REATERRO MANUAL DE VALAS COM COMPACTAÇÃO MECANIZADA. AF_04/2016</v>
          </cell>
          <cell r="E171" t="str">
            <v>M3</v>
          </cell>
          <cell r="F171">
            <v>13.76</v>
          </cell>
          <cell r="G171" t="str">
            <v>25,97</v>
          </cell>
          <cell r="H171">
            <v>357.34719999999999</v>
          </cell>
        </row>
        <row r="172">
          <cell r="B172" t="str">
            <v>03.04.300</v>
          </cell>
          <cell r="C172" t="str">
            <v>INSTALAÇÕES DE LÓGICA</v>
          </cell>
          <cell r="H172">
            <v>1639.03</v>
          </cell>
        </row>
        <row r="173">
          <cell r="B173" t="str">
            <v>03.04.301</v>
          </cell>
          <cell r="C173" t="str">
            <v>ELETRODUTO RÍGIDO ROSCÁVEL, PVC, DN 60 MM (2") - FORNECIMENTO E INSTALAÇÃO. AF_12/2015</v>
          </cell>
          <cell r="E173" t="str">
            <v>M</v>
          </cell>
          <cell r="F173">
            <v>42</v>
          </cell>
          <cell r="G173" t="str">
            <v>17,44</v>
          </cell>
          <cell r="H173">
            <v>732.48</v>
          </cell>
        </row>
        <row r="174">
          <cell r="B174" t="str">
            <v>03.04.302</v>
          </cell>
          <cell r="C174" t="str">
            <v>CABO ELETRÔNICO CATEGORIA 5E, INSTALADO EM EDIFICAÇÃO RESIDENCIAL - FORNECIMENTO E INSTALAÇÃO. AF_11/2019</v>
          </cell>
          <cell r="E174" t="str">
            <v>M</v>
          </cell>
          <cell r="F174">
            <v>163</v>
          </cell>
          <cell r="G174" t="str">
            <v>1,84</v>
          </cell>
          <cell r="H174">
            <v>299.92</v>
          </cell>
        </row>
        <row r="175">
          <cell r="B175" t="str">
            <v>03.04.303</v>
          </cell>
          <cell r="C175" t="str">
            <v>CAIXA ENTERRADA ELÉTRICA RETANGULAR, EM ALVENARIA COM TIJOLOS CERÂMICOS MACIÇOS, FUNDO COM BRITA, DIMENSÕES INTERNAS: 0,4X0,4X0,4 M. AF_05/2018</v>
          </cell>
          <cell r="E175" t="str">
            <v>UN</v>
          </cell>
          <cell r="F175">
            <v>3</v>
          </cell>
          <cell r="G175" t="str">
            <v>202,21</v>
          </cell>
          <cell r="H175">
            <v>606.63</v>
          </cell>
        </row>
        <row r="176">
          <cell r="B176" t="str">
            <v>03.05.000</v>
          </cell>
          <cell r="C176" t="str">
            <v>INFRA ESTRUTURA EXTERNA - CALÇAMENTOS/PASSEIOS</v>
          </cell>
          <cell r="H176">
            <v>1170.7161552</v>
          </cell>
        </row>
        <row r="177">
          <cell r="B177" t="str">
            <v>03.05.100</v>
          </cell>
          <cell r="C177" t="str">
            <v>BLOCO INTERTRAVADO(PAVER)</v>
          </cell>
          <cell r="H177">
            <v>1170.7161552</v>
          </cell>
        </row>
        <row r="178">
          <cell r="B178" t="str">
            <v>03.05.101</v>
          </cell>
          <cell r="C178" t="str">
            <v>EXECUÇÃO DE PASSEIO EM PISO INTERTRAVADO, COM BLOCO RETANGULAR COR NATURAL DE 20 X 10 CM, ESPESSURA 6 CM. AF_12/2015 (SÓ MÃO DE OBRA)</v>
          </cell>
          <cell r="E178" t="str">
            <v>M2</v>
          </cell>
          <cell r="F178">
            <v>36.799999999999997</v>
          </cell>
          <cell r="G178">
            <v>19.222314000000001</v>
          </cell>
          <cell r="H178">
            <v>707.38115519999997</v>
          </cell>
        </row>
        <row r="179">
          <cell r="B179" t="str">
            <v>03.05.102</v>
          </cell>
          <cell r="C179" t="str">
            <v>EXECUÇÃO DE PASSEIO EM PISO INTERTRAVADO, COM BLOCO RETANGULAR COR NATURAL DE 20 X 10 CM, ESPESSURA 6 CM. AF_12/2015</v>
          </cell>
          <cell r="E179" t="str">
            <v>M2</v>
          </cell>
          <cell r="F179">
            <v>8.5</v>
          </cell>
          <cell r="G179" t="str">
            <v>54,51</v>
          </cell>
          <cell r="H179">
            <v>463.33499999999998</v>
          </cell>
        </row>
        <row r="180">
          <cell r="B180" t="str">
            <v>03.06.000</v>
          </cell>
          <cell r="C180" t="str">
            <v>URBANIZAÇÃO - PAISAGISMO</v>
          </cell>
          <cell r="H180">
            <v>444.24090000000001</v>
          </cell>
        </row>
        <row r="181">
          <cell r="B181" t="str">
            <v>03.06.100</v>
          </cell>
          <cell r="C181" t="str">
            <v>PLANTIO DE GRAMA</v>
          </cell>
          <cell r="H181">
            <v>444.24090000000001</v>
          </cell>
        </row>
        <row r="182">
          <cell r="B182" t="str">
            <v>03.06.101</v>
          </cell>
          <cell r="C182" t="str">
            <v>PLANTIO DE GRAMA EM PLACAS. AF_05/2018</v>
          </cell>
          <cell r="E182" t="str">
            <v>M2</v>
          </cell>
          <cell r="F182">
            <v>59.47</v>
          </cell>
          <cell r="G182" t="str">
            <v>7,47</v>
          </cell>
          <cell r="H182">
            <v>444.24090000000001</v>
          </cell>
        </row>
        <row r="183">
          <cell r="B183" t="str">
            <v>04.00.000</v>
          </cell>
          <cell r="C183" t="str">
            <v>MÓDULO - IV  (FINALIZAÇÃO DA OBRA)</v>
          </cell>
          <cell r="H183">
            <v>710.84990000000005</v>
          </cell>
        </row>
        <row r="184">
          <cell r="B184" t="str">
            <v>04.01.000</v>
          </cell>
          <cell r="C184" t="str">
            <v>FINALIZAÇÃO DA OBRA - ACABAMENTOS</v>
          </cell>
          <cell r="H184">
            <v>710.84990000000005</v>
          </cell>
        </row>
        <row r="185">
          <cell r="B185" t="str">
            <v>04.01.100</v>
          </cell>
          <cell r="C185" t="str">
            <v>LIMPEZA FINAL DA OBRA</v>
          </cell>
          <cell r="H185">
            <v>463.5299</v>
          </cell>
        </row>
        <row r="186">
          <cell r="B186" t="str">
            <v>04.01.101</v>
          </cell>
          <cell r="C186" t="str">
            <v>LIMPEZA DE PISO CERÂMICO OU PORCELANATO COM VASSOURA A SECO. AF_04/2019</v>
          </cell>
          <cell r="E186" t="str">
            <v>M2</v>
          </cell>
          <cell r="F186">
            <v>9.09</v>
          </cell>
          <cell r="G186" t="str">
            <v>0,43</v>
          </cell>
          <cell r="H186">
            <v>3.9087000000000001</v>
          </cell>
        </row>
        <row r="187">
          <cell r="B187" t="str">
            <v>04.01.102</v>
          </cell>
          <cell r="C187" t="str">
            <v>LIMPEZA DE PISO CERÂMICO OU PORCELANATO COM PANO ÚMIDO. AF_04/2019</v>
          </cell>
          <cell r="E187" t="str">
            <v>M2</v>
          </cell>
          <cell r="F187">
            <v>9.09</v>
          </cell>
          <cell r="G187" t="str">
            <v>1,68</v>
          </cell>
          <cell r="H187">
            <v>15.2712</v>
          </cell>
        </row>
        <row r="188">
          <cell r="B188" t="str">
            <v>04.01.103</v>
          </cell>
          <cell r="C188" t="str">
            <v>LIMPEZA DE REVESTIMENTO CERÂMICO EM PAREDE COM PANO ÚMIDO AF_04/2019</v>
          </cell>
          <cell r="E188" t="str">
            <v>M2</v>
          </cell>
          <cell r="F188">
            <v>15</v>
          </cell>
          <cell r="G188" t="str">
            <v>0,69</v>
          </cell>
          <cell r="H188">
            <v>10.35</v>
          </cell>
        </row>
        <row r="189">
          <cell r="B189" t="str">
            <v>04.01.104</v>
          </cell>
          <cell r="C189" t="str">
            <v>LIMPEZA DE SUPERFÍCIE COM JATO DE ALTA PRESSÃO. AF_04/2019</v>
          </cell>
          <cell r="E189" t="str">
            <v>M2</v>
          </cell>
          <cell r="F189">
            <v>280</v>
          </cell>
          <cell r="G189" t="str">
            <v>1,55</v>
          </cell>
          <cell r="H189">
            <v>434</v>
          </cell>
        </row>
        <row r="190">
          <cell r="B190" t="str">
            <v>04.02.200</v>
          </cell>
          <cell r="C190" t="str">
            <v>CARGA E TRANSPORTE DE ENTULHOS</v>
          </cell>
          <cell r="H190">
            <v>247.32</v>
          </cell>
        </row>
        <row r="191">
          <cell r="B191" t="str">
            <v>04.02.201</v>
          </cell>
          <cell r="C191" t="str">
            <v>CARGA MANUAL DE ENTULHO EM CAMINHAO BASCULANTE 6 M3</v>
          </cell>
          <cell r="E191" t="str">
            <v>M3</v>
          </cell>
          <cell r="F191">
            <v>12</v>
          </cell>
          <cell r="G191" t="str">
            <v>20,61</v>
          </cell>
          <cell r="H191">
            <v>247.32</v>
          </cell>
        </row>
        <row r="192">
          <cell r="B192" t="str">
            <v>SUB TOTAL(R$):</v>
          </cell>
          <cell r="H192">
            <v>45232.75303706</v>
          </cell>
        </row>
        <row r="193">
          <cell r="B193" t="str">
            <v>B.D.I:</v>
          </cell>
          <cell r="G193">
            <v>0.215</v>
          </cell>
          <cell r="H193">
            <v>9725.0419029678997</v>
          </cell>
        </row>
        <row r="194">
          <cell r="B194" t="str">
            <v>PREÇO TOTAL GLOBAL COM B.D.I(R$):</v>
          </cell>
          <cell r="H194">
            <v>54957.794940027903</v>
          </cell>
        </row>
        <row r="195">
          <cell r="H195">
            <v>45232.75303706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643E-EF5B-4F09-9C8C-096562FE5E43}">
  <dimension ref="A1:G1000"/>
  <sheetViews>
    <sheetView tabSelected="1" view="pageBreakPreview" topLeftCell="B1" zoomScale="60" zoomScaleNormal="100" workbookViewId="0">
      <selection activeCell="B1" sqref="B1:D1"/>
    </sheetView>
  </sheetViews>
  <sheetFormatPr defaultColWidth="14.42578125" defaultRowHeight="15" x14ac:dyDescent="0.25"/>
  <cols>
    <col min="1" max="1" width="29.5703125" style="1" customWidth="1"/>
    <col min="2" max="2" width="80.42578125" style="1" customWidth="1"/>
    <col min="3" max="4" width="24.42578125" style="1" customWidth="1"/>
    <col min="5" max="5" width="3.7109375" style="1" customWidth="1"/>
    <col min="6" max="6" width="25.7109375" style="1" customWidth="1"/>
    <col min="7" max="27" width="8.7109375" style="1" customWidth="1"/>
    <col min="28" max="16384" width="14.42578125" style="1"/>
  </cols>
  <sheetData>
    <row r="1" spans="1:4" ht="42" customHeight="1" x14ac:dyDescent="0.25">
      <c r="A1" s="31"/>
      <c r="B1" s="33"/>
      <c r="C1" s="34"/>
      <c r="D1" s="35"/>
    </row>
    <row r="2" spans="1:4" ht="42" customHeight="1" x14ac:dyDescent="0.25">
      <c r="A2" s="32"/>
      <c r="B2" s="36" t="s">
        <v>0</v>
      </c>
      <c r="C2" s="37"/>
      <c r="D2" s="2" t="s">
        <v>1</v>
      </c>
    </row>
    <row r="3" spans="1:4" ht="42" customHeight="1" x14ac:dyDescent="0.25">
      <c r="A3" s="3" t="str">
        <f>'[1]I - ANALÍTICO'!A3</f>
        <v>DESCRIÇÃO</v>
      </c>
      <c r="B3" s="29" t="str">
        <f>'[1]I - ANALÍTICO'!B3</f>
        <v>GUARITA</v>
      </c>
      <c r="C3" s="30"/>
      <c r="D3" s="4">
        <v>43739</v>
      </c>
    </row>
    <row r="4" spans="1:4" ht="42" customHeight="1" x14ac:dyDescent="0.25">
      <c r="A4" s="3" t="str">
        <f>'[1]I - ANALÍTICO'!A4</f>
        <v>LOCAL</v>
      </c>
      <c r="B4" s="29" t="str">
        <f>'[1]I - ANALÍTICO'!B4</f>
        <v>CÂMARA DE VEREADORES</v>
      </c>
      <c r="C4" s="30"/>
      <c r="D4" s="2" t="s">
        <v>2</v>
      </c>
    </row>
    <row r="5" spans="1:4" ht="42" customHeight="1" x14ac:dyDescent="0.25">
      <c r="A5" s="3" t="str">
        <f>'[1]I - ANALÍTICO'!A5</f>
        <v>PROCESSO</v>
      </c>
      <c r="B5" s="29" t="str">
        <f>'[1]I - ANALÍTICO'!B5</f>
        <v>16213/2019</v>
      </c>
      <c r="C5" s="30"/>
      <c r="D5" s="5">
        <f ca="1">TODAY()</f>
        <v>43943</v>
      </c>
    </row>
    <row r="6" spans="1:4" ht="42" customHeight="1" thickBot="1" x14ac:dyDescent="0.3">
      <c r="A6" s="6" t="s">
        <v>3</v>
      </c>
      <c r="B6" s="7" t="str">
        <f>'[1]I - ANALÍTICO'!E3</f>
        <v>ENG. EDIRLEY PERES MACHADO</v>
      </c>
      <c r="C6" s="8" t="s">
        <v>4</v>
      </c>
      <c r="D6" s="2" t="str">
        <f>'[1]I - ANALÍTICO'!E4</f>
        <v>PR 19.677/D</v>
      </c>
    </row>
    <row r="7" spans="1:4" ht="33.75" customHeight="1" thickBot="1" x14ac:dyDescent="0.3">
      <c r="A7" s="9" t="s">
        <v>5</v>
      </c>
      <c r="B7" s="10" t="s">
        <v>6</v>
      </c>
      <c r="C7" s="10" t="s">
        <v>7</v>
      </c>
      <c r="D7" s="11" t="s">
        <v>8</v>
      </c>
    </row>
    <row r="8" spans="1:4" ht="33.75" customHeight="1" x14ac:dyDescent="0.25">
      <c r="A8" s="12" t="s">
        <v>9</v>
      </c>
      <c r="B8" s="13" t="str">
        <f>VLOOKUP(A8,'[1]I - ANALÍTICO'!$B$7:$C$70000,2,0)</f>
        <v>SERVIÇOS PRELIMINARES</v>
      </c>
      <c r="C8" s="14">
        <f>VLOOKUP(A8,'[1]I - ANALÍTICO'!$B$7:$H$70000,7,0)</f>
        <v>874.86980000000005</v>
      </c>
      <c r="D8" s="15">
        <f t="shared" ref="D8:D24" si="0">C8/$C$25</f>
        <v>1.9341511211647976E-2</v>
      </c>
    </row>
    <row r="9" spans="1:4" ht="27.75" customHeight="1" x14ac:dyDescent="0.25">
      <c r="A9" s="12" t="s">
        <v>10</v>
      </c>
      <c r="B9" s="13" t="str">
        <f>VLOOKUP(A9,'[1]I - ANALÍTICO'!$B$7:$C$70000,2,0)</f>
        <v>INSTALAÇÕES DE CANTEIRO</v>
      </c>
      <c r="C9" s="14">
        <f>VLOOKUP(A9,'[1]I - ANALÍTICO'!$B$7:$H$70000,7,0)</f>
        <v>1239.2274675399999</v>
      </c>
      <c r="D9" s="15">
        <f t="shared" si="0"/>
        <v>2.7396684577758925E-2</v>
      </c>
    </row>
    <row r="10" spans="1:4" ht="27.75" customHeight="1" x14ac:dyDescent="0.25">
      <c r="A10" s="12" t="s">
        <v>11</v>
      </c>
      <c r="B10" s="13" t="str">
        <f>VLOOKUP(A10,'[1]I - ANALÍTICO'!$B$7:$C$70000,2,0)</f>
        <v>OBRA BRUTA - INFRA ESTRUTURA</v>
      </c>
      <c r="C10" s="14">
        <f>VLOOKUP(A10,'[1]I - ANALÍTICO'!$B$7:$H$70000,7,0)</f>
        <v>8281.5569643199997</v>
      </c>
      <c r="D10" s="15">
        <f t="shared" si="0"/>
        <v>0.18308761700917855</v>
      </c>
    </row>
    <row r="11" spans="1:4" ht="27.75" customHeight="1" x14ac:dyDescent="0.25">
      <c r="A11" s="12" t="s">
        <v>12</v>
      </c>
      <c r="B11" s="13" t="str">
        <f>VLOOKUP(A11,'[1]I - ANALÍTICO'!$B$7:$C$70000,2,0)</f>
        <v>OBRA BRUTA – COBERTURA</v>
      </c>
      <c r="C11" s="14">
        <f>VLOOKUP(A11,'[1]I - ANALÍTICO'!$B$7:$H$70000,7,0)</f>
        <v>2093.5637999999999</v>
      </c>
      <c r="D11" s="15">
        <f t="shared" si="0"/>
        <v>4.6284244478435918E-2</v>
      </c>
    </row>
    <row r="12" spans="1:4" ht="27.75" customHeight="1" x14ac:dyDescent="0.25">
      <c r="A12" s="12" t="s">
        <v>13</v>
      </c>
      <c r="B12" s="13" t="str">
        <f>VLOOKUP(A12,'[1]I - ANALÍTICO'!$B$7:$C$70000,2,0)</f>
        <v>ACABAMENTOS – ESQUADRIAS</v>
      </c>
      <c r="C12" s="14">
        <f>VLOOKUP(A12,'[1]I - ANALÍTICO'!$B$7:$H$70000,7,0)</f>
        <v>3674.1043</v>
      </c>
      <c r="D12" s="15">
        <f t="shared" si="0"/>
        <v>8.1226634536035E-2</v>
      </c>
    </row>
    <row r="13" spans="1:4" ht="27.75" customHeight="1" x14ac:dyDescent="0.25">
      <c r="A13" s="12" t="s">
        <v>14</v>
      </c>
      <c r="B13" s="13" t="str">
        <f>VLOOKUP(A13,'[1]I - ANALÍTICO'!$B$7:$C$70000,2,0)</f>
        <v>ACABAMENTOS - REVESTIMENTOS DE PISO</v>
      </c>
      <c r="C13" s="14">
        <f>VLOOKUP(A13,'[1]I - ANALÍTICO'!$B$7:$H$70000,7,0)</f>
        <v>661.65779999999995</v>
      </c>
      <c r="D13" s="15">
        <f t="shared" si="0"/>
        <v>1.4627847203063054E-2</v>
      </c>
    </row>
    <row r="14" spans="1:4" ht="27.75" customHeight="1" x14ac:dyDescent="0.25">
      <c r="A14" s="12" t="s">
        <v>15</v>
      </c>
      <c r="B14" s="13" t="str">
        <f>VLOOKUP(A14,'[1]I - ANALÍTICO'!$B$7:$C$70000,2,0)</f>
        <v>ACABAMENTOS - REVESTIMENTOS DE PAREDE</v>
      </c>
      <c r="C14" s="14">
        <f>VLOOKUP(A14,'[1]I - ANALÍTICO'!$B$7:$H$70000,7,0)</f>
        <v>3272.5131999999999</v>
      </c>
      <c r="D14" s="15">
        <f t="shared" si="0"/>
        <v>7.234830914047552E-2</v>
      </c>
    </row>
    <row r="15" spans="1:4" ht="27.75" customHeight="1" x14ac:dyDescent="0.25">
      <c r="A15" s="12" t="s">
        <v>16</v>
      </c>
      <c r="B15" s="13" t="str">
        <f>VLOOKUP(A15,'[1]I - ANALÍTICO'!$B$7:$C$70000,2,0)</f>
        <v>ACABAMENTOS - REVESTIMENTOS DE TETO</v>
      </c>
      <c r="C15" s="14">
        <f>VLOOKUP(A15,'[1]I - ANALÍTICO'!$B$7:$H$70000,7,0)</f>
        <v>906.09479999999996</v>
      </c>
      <c r="D15" s="15">
        <f t="shared" si="0"/>
        <v>2.0031829573973099E-2</v>
      </c>
    </row>
    <row r="16" spans="1:4" ht="27.75" customHeight="1" x14ac:dyDescent="0.25">
      <c r="A16" s="12" t="s">
        <v>17</v>
      </c>
      <c r="B16" s="13" t="str">
        <f>VLOOKUP(A16,'[1]I - ANALÍTICO'!$B$7:$C$70000,2,0)</f>
        <v>ACABAMENTOS – PINTURA</v>
      </c>
      <c r="C16" s="14">
        <f>VLOOKUP(A16,'[1]I - ANALÍTICO'!$B$7:$H$70000,7,0)</f>
        <v>3360.9045000000001</v>
      </c>
      <c r="D16" s="15">
        <f t="shared" si="0"/>
        <v>7.4302452854159706E-2</v>
      </c>
    </row>
    <row r="17" spans="1:7" ht="27.75" customHeight="1" x14ac:dyDescent="0.25">
      <c r="A17" s="12" t="s">
        <v>18</v>
      </c>
      <c r="B17" s="13" t="str">
        <f>VLOOKUP(A17,'[1]I - ANALÍTICO'!$B$7:$C$70000,2,0)</f>
        <v>INSTALAÇÕES E ACESSÓRIOS</v>
      </c>
      <c r="C17" s="14">
        <f>VLOOKUP(A17,'[1]I - ANALÍTICO'!$B$7:$H$70000,7,0)</f>
        <v>6620.7067999999999</v>
      </c>
      <c r="D17" s="15">
        <f t="shared" si="0"/>
        <v>0.14636975102036209</v>
      </c>
    </row>
    <row r="18" spans="1:7" ht="27.75" customHeight="1" x14ac:dyDescent="0.25">
      <c r="A18" s="16" t="s">
        <v>19</v>
      </c>
      <c r="B18" s="13" t="str">
        <f>VLOOKUP(A18,'[1]I - ANALÍTICO'!$B$7:$C$70000,2,0)</f>
        <v>INFRA ESTRUTURA EXTERNA – REDE DE ESGOTO</v>
      </c>
      <c r="C18" s="14">
        <f>VLOOKUP(A18,'[1]I - ANALÍTICO'!$B$7:$H$70000,7,0)</f>
        <v>5935.2143500000002</v>
      </c>
      <c r="D18" s="15">
        <f t="shared" si="0"/>
        <v>0.1312149703808029</v>
      </c>
    </row>
    <row r="19" spans="1:7" ht="27.75" customHeight="1" x14ac:dyDescent="0.25">
      <c r="A19" s="16" t="s">
        <v>20</v>
      </c>
      <c r="B19" s="13" t="str">
        <f>VLOOKUP(A19,'[1]I - ANALÍTICO'!$B$7:$C$70000,2,0)</f>
        <v>INFRA ESTRUTURA EXTERNA – REDE DE AGUA POTÁVEL</v>
      </c>
      <c r="C19" s="14">
        <f>VLOOKUP(A19,'[1]I - ANALÍTICO'!$B$7:$H$70000,7,0)</f>
        <v>735.35400000000004</v>
      </c>
      <c r="D19" s="15">
        <f t="shared" si="0"/>
        <v>1.6257113499094592E-2</v>
      </c>
    </row>
    <row r="20" spans="1:7" ht="27.75" customHeight="1" x14ac:dyDescent="0.25">
      <c r="A20" s="16" t="s">
        <v>21</v>
      </c>
      <c r="B20" s="13" t="str">
        <f>VLOOKUP(A20,'[1]I - ANALÍTICO'!$B$7:$C$70000,2,0)</f>
        <v>INFRA ESTRUTURA EXTERNA – REDE DE ELETRICA</v>
      </c>
      <c r="C20" s="14">
        <f>VLOOKUP(A20,'[1]I - ANALÍTICO'!$B$7:$H$70000,7,0)</f>
        <v>2630.9915000000001</v>
      </c>
      <c r="D20" s="15">
        <f t="shared" si="0"/>
        <v>5.8165628296919757E-2</v>
      </c>
    </row>
    <row r="21" spans="1:7" ht="27.75" customHeight="1" x14ac:dyDescent="0.25">
      <c r="A21" s="16" t="s">
        <v>22</v>
      </c>
      <c r="B21" s="13" t="str">
        <f>VLOOKUP(A21,'[1]I - ANALÍTICO'!$B$7:$C$70000,2,0)</f>
        <v>INFRA ESTRUTURA EXTERNA – REDE DE LÓGICA E TELEFONIA</v>
      </c>
      <c r="C21" s="14">
        <f>VLOOKUP(A21,'[1]I - ANALÍTICO'!$B$7:$H$70000,7,0)</f>
        <v>2620.1867999999999</v>
      </c>
      <c r="D21" s="15">
        <f t="shared" si="0"/>
        <v>5.792675935186245E-2</v>
      </c>
    </row>
    <row r="22" spans="1:7" ht="27.75" customHeight="1" x14ac:dyDescent="0.25">
      <c r="A22" s="16" t="s">
        <v>23</v>
      </c>
      <c r="B22" s="13" t="str">
        <f>VLOOKUP(A22,'[1]I - ANALÍTICO'!$B$7:$C$70000,2,0)</f>
        <v>INFRA ESTRUTURA EXTERNA - CALÇAMENTOS/PASSEIOS</v>
      </c>
      <c r="C22" s="14">
        <f>VLOOKUP(A22,'[1]I - ANALÍTICO'!$B$7:$H$70000,7,0)</f>
        <v>1170.7161552</v>
      </c>
      <c r="D22" s="15">
        <f t="shared" si="0"/>
        <v>2.5882045124266732E-2</v>
      </c>
    </row>
    <row r="23" spans="1:7" ht="27.75" customHeight="1" x14ac:dyDescent="0.25">
      <c r="A23" s="16" t="s">
        <v>24</v>
      </c>
      <c r="B23" s="13" t="str">
        <f>VLOOKUP(A23,'[1]I - ANALÍTICO'!$B$7:$C$70000,2,0)</f>
        <v>URBANIZAÇÃO - PAISAGISMO</v>
      </c>
      <c r="C23" s="14">
        <f>VLOOKUP(A23,'[1]I - ANALÍTICO'!$B$7:$H$70000,7,0)</f>
        <v>444.24090000000001</v>
      </c>
      <c r="D23" s="15">
        <f t="shared" si="0"/>
        <v>9.8212217955432769E-3</v>
      </c>
    </row>
    <row r="24" spans="1:7" ht="27.75" customHeight="1" thickBot="1" x14ac:dyDescent="0.3">
      <c r="A24" s="17" t="s">
        <v>25</v>
      </c>
      <c r="B24" s="13" t="str">
        <f>VLOOKUP(A24,'[1]I - ANALÍTICO'!$B$7:$C$70000,2,0)</f>
        <v>FINALIZAÇÃO DA OBRA - ACABAMENTOS</v>
      </c>
      <c r="C24" s="14">
        <f>VLOOKUP(A24,'[1]I - ANALÍTICO'!$B$7:$H$70000,7,0)</f>
        <v>710.84990000000005</v>
      </c>
      <c r="D24" s="18">
        <f t="shared" si="0"/>
        <v>1.5715379946420419E-2</v>
      </c>
    </row>
    <row r="25" spans="1:7" ht="27.75" customHeight="1" x14ac:dyDescent="0.25">
      <c r="A25" s="38" t="s">
        <v>26</v>
      </c>
      <c r="B25" s="39"/>
      <c r="C25" s="19">
        <f t="shared" ref="C25:D25" si="1">SUM(C8:C24)</f>
        <v>45232.75303706</v>
      </c>
      <c r="D25" s="40">
        <f t="shared" si="1"/>
        <v>1</v>
      </c>
      <c r="F25" s="20"/>
    </row>
    <row r="26" spans="1:7" ht="27.75" customHeight="1" x14ac:dyDescent="0.25">
      <c r="A26" s="43" t="s">
        <v>27</v>
      </c>
      <c r="B26" s="44"/>
      <c r="C26" s="21">
        <f>'[1]I - ANALÍTICO'!H2</f>
        <v>0.215</v>
      </c>
      <c r="D26" s="41"/>
      <c r="F26" s="45" t="s">
        <v>28</v>
      </c>
      <c r="G26" s="45"/>
    </row>
    <row r="27" spans="1:7" ht="27.75" customHeight="1" thickBot="1" x14ac:dyDescent="0.3">
      <c r="A27" s="46" t="s">
        <v>29</v>
      </c>
      <c r="B27" s="47"/>
      <c r="C27" s="22">
        <f>(C25*C26)+C25</f>
        <v>54957.794940027903</v>
      </c>
      <c r="D27" s="42"/>
      <c r="F27" s="23">
        <f>'[1]I - ANALÍTICO'!H3</f>
        <v>54957.794940027903</v>
      </c>
      <c r="G27" s="24" t="str">
        <f>IF(C27=F27,"OK","NOK")</f>
        <v>OK</v>
      </c>
    </row>
    <row r="28" spans="1:7" ht="27.75" customHeight="1" x14ac:dyDescent="0.25">
      <c r="A28" s="25"/>
      <c r="B28" s="26"/>
      <c r="C28" s="27"/>
      <c r="D28" s="28"/>
    </row>
    <row r="29" spans="1:7" ht="27.75" customHeight="1" x14ac:dyDescent="0.25"/>
    <row r="30" spans="1:7" ht="27.75" customHeight="1" x14ac:dyDescent="0.25"/>
    <row r="31" spans="1:7" ht="27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A25:B25"/>
    <mergeCell ref="D25:D27"/>
    <mergeCell ref="A26:B26"/>
    <mergeCell ref="F26:G26"/>
    <mergeCell ref="A27:B27"/>
    <mergeCell ref="B5:C5"/>
    <mergeCell ref="A1:A2"/>
    <mergeCell ref="B1:D1"/>
    <mergeCell ref="B2:C2"/>
    <mergeCell ref="B3:C3"/>
    <mergeCell ref="B4:C4"/>
  </mergeCells>
  <pageMargins left="0.25" right="0.511811024" top="0.78740157499999996" bottom="0.33" header="0.31496062000000002" footer="0.3149606200000000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andre.luiz</dc:creator>
  <cp:lastModifiedBy>mauro.gerson</cp:lastModifiedBy>
  <cp:lastPrinted>2020-04-22T16:22:00Z</cp:lastPrinted>
  <dcterms:created xsi:type="dcterms:W3CDTF">2020-03-19T13:27:00Z</dcterms:created>
  <dcterms:modified xsi:type="dcterms:W3CDTF">2020-04-22T16:22:17Z</dcterms:modified>
</cp:coreProperties>
</file>